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bookViews>
    <workbookView xWindow="0" yWindow="460" windowWidth="28800" windowHeight="17540"/>
  </bookViews>
  <sheets>
    <sheet name="Лист1" sheetId="1" r:id="rId1"/>
    <sheet name="Лист2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8" i="2" l="1"/>
  <c r="I169" i="2"/>
  <c r="I170" i="2"/>
  <c r="I171" i="2"/>
  <c r="I172" i="2"/>
  <c r="I173" i="2"/>
  <c r="I174" i="2"/>
  <c r="I175" i="2"/>
  <c r="I176" i="2"/>
  <c r="I177" i="2"/>
  <c r="I178" i="2"/>
  <c r="I179" i="2"/>
  <c r="I167" i="2"/>
  <c r="F173" i="2"/>
  <c r="J173" i="2"/>
  <c r="F168" i="2"/>
  <c r="J168" i="2"/>
  <c r="F169" i="2"/>
  <c r="J169" i="2"/>
  <c r="F170" i="2"/>
  <c r="F171" i="2"/>
  <c r="J171" i="2"/>
  <c r="F172" i="2"/>
  <c r="J172" i="2"/>
  <c r="F174" i="2"/>
  <c r="F175" i="2"/>
  <c r="J175" i="2"/>
  <c r="F176" i="2"/>
  <c r="F177" i="2"/>
  <c r="F178" i="2"/>
  <c r="F179" i="2"/>
  <c r="J179" i="2"/>
  <c r="F167" i="2"/>
  <c r="I160" i="2"/>
  <c r="I161" i="2"/>
  <c r="I162" i="2"/>
  <c r="I163" i="2"/>
  <c r="I164" i="2"/>
  <c r="I165" i="2"/>
  <c r="F161" i="2"/>
  <c r="F162" i="2"/>
  <c r="F163" i="2"/>
  <c r="J163" i="2"/>
  <c r="F164" i="2"/>
  <c r="F165" i="2"/>
  <c r="F160" i="2"/>
  <c r="J160" i="2"/>
  <c r="J178" i="2"/>
  <c r="J174" i="2"/>
  <c r="J170" i="2"/>
  <c r="J177" i="2"/>
  <c r="J161" i="2"/>
  <c r="J176" i="2"/>
  <c r="J162" i="2"/>
  <c r="J165" i="2"/>
  <c r="J167" i="2"/>
  <c r="J164" i="2"/>
  <c r="I202" i="2"/>
  <c r="I203" i="2"/>
  <c r="I204" i="2"/>
  <c r="I205" i="2"/>
  <c r="I201" i="2"/>
  <c r="F202" i="2"/>
  <c r="J202" i="2"/>
  <c r="F203" i="2"/>
  <c r="F204" i="2"/>
  <c r="F205" i="2"/>
  <c r="J205" i="2"/>
  <c r="F206" i="2"/>
  <c r="F201" i="2"/>
  <c r="I191" i="2"/>
  <c r="I192" i="2"/>
  <c r="I193" i="2"/>
  <c r="I194" i="2"/>
  <c r="I195" i="2"/>
  <c r="I196" i="2"/>
  <c r="I197" i="2"/>
  <c r="I198" i="2"/>
  <c r="F191" i="2"/>
  <c r="J191" i="2"/>
  <c r="F192" i="2"/>
  <c r="J192" i="2"/>
  <c r="F193" i="2"/>
  <c r="J193" i="2"/>
  <c r="F194" i="2"/>
  <c r="J194" i="2"/>
  <c r="F195" i="2"/>
  <c r="J195" i="2"/>
  <c r="F196" i="2"/>
  <c r="J196" i="2"/>
  <c r="F197" i="2"/>
  <c r="J197" i="2"/>
  <c r="F198" i="2"/>
  <c r="J198" i="2"/>
  <c r="F190" i="2"/>
  <c r="I190" i="2"/>
  <c r="F73" i="2"/>
  <c r="I73" i="2"/>
  <c r="G73" i="2"/>
  <c r="I137" i="2"/>
  <c r="I138" i="2"/>
  <c r="I139" i="2"/>
  <c r="I140" i="2"/>
  <c r="I141" i="2"/>
  <c r="I142" i="2"/>
  <c r="I143" i="2"/>
  <c r="I144" i="2"/>
  <c r="I145" i="2"/>
  <c r="I146" i="2"/>
  <c r="I147" i="2"/>
  <c r="F137" i="2"/>
  <c r="F138" i="2"/>
  <c r="F139" i="2"/>
  <c r="F140" i="2"/>
  <c r="F141" i="2"/>
  <c r="F142" i="2"/>
  <c r="F143" i="2"/>
  <c r="F144" i="2"/>
  <c r="F145" i="2"/>
  <c r="F146" i="2"/>
  <c r="F147" i="2"/>
  <c r="I136" i="2"/>
  <c r="F136" i="2"/>
  <c r="J203" i="2"/>
  <c r="J201" i="2"/>
  <c r="J136" i="2"/>
  <c r="J204" i="2"/>
  <c r="J190" i="2"/>
  <c r="J73" i="2"/>
  <c r="J144" i="2"/>
  <c r="J140" i="2"/>
  <c r="J147" i="2"/>
  <c r="J143" i="2"/>
  <c r="J139" i="2"/>
  <c r="J146" i="2"/>
  <c r="J142" i="2"/>
  <c r="J138" i="2"/>
  <c r="J145" i="2"/>
  <c r="J141" i="2"/>
  <c r="J137" i="2"/>
  <c r="F23" i="2"/>
  <c r="I23" i="2"/>
  <c r="F24" i="2"/>
  <c r="I24" i="2"/>
  <c r="I20" i="2"/>
  <c r="I21" i="2"/>
  <c r="I22" i="2"/>
  <c r="I25" i="2"/>
  <c r="I26" i="2"/>
  <c r="I27" i="2"/>
  <c r="I28" i="2"/>
  <c r="I29" i="2"/>
  <c r="I19" i="2"/>
  <c r="F20" i="2"/>
  <c r="F21" i="2"/>
  <c r="F22" i="2"/>
  <c r="F25" i="2"/>
  <c r="F26" i="2"/>
  <c r="F27" i="2"/>
  <c r="F28" i="2"/>
  <c r="F29" i="2"/>
  <c r="F19" i="2"/>
  <c r="J19" i="2"/>
  <c r="J27" i="2"/>
  <c r="J21" i="2"/>
  <c r="J28" i="2"/>
  <c r="J22" i="2"/>
  <c r="J25" i="2"/>
  <c r="J23" i="2"/>
  <c r="J29" i="2"/>
  <c r="J26" i="2"/>
  <c r="J20" i="2"/>
  <c r="J24" i="2"/>
  <c r="F40" i="2"/>
  <c r="I40" i="2"/>
  <c r="J40" i="2"/>
  <c r="F36" i="2"/>
  <c r="I36" i="2"/>
  <c r="I35" i="2"/>
  <c r="I37" i="2"/>
  <c r="I38" i="2"/>
  <c r="I39" i="2"/>
  <c r="I41" i="2"/>
  <c r="I34" i="2"/>
  <c r="F35" i="2"/>
  <c r="F37" i="2"/>
  <c r="F38" i="2"/>
  <c r="F39" i="2"/>
  <c r="F41" i="2"/>
  <c r="F34" i="2"/>
  <c r="J34" i="2"/>
  <c r="J37" i="2"/>
  <c r="J35" i="2"/>
  <c r="J41" i="2"/>
  <c r="J36" i="2"/>
  <c r="J39" i="2"/>
  <c r="J38" i="2"/>
  <c r="I9" i="2"/>
  <c r="I10" i="2"/>
  <c r="I17" i="2"/>
  <c r="I13" i="2"/>
  <c r="I14" i="2"/>
  <c r="I15" i="2"/>
  <c r="I16" i="2"/>
  <c r="I12" i="2"/>
  <c r="I11" i="2"/>
  <c r="F10" i="2"/>
  <c r="J10" i="2"/>
  <c r="F11" i="2"/>
  <c r="J11" i="2"/>
  <c r="F12" i="2"/>
  <c r="J12" i="2"/>
  <c r="F13" i="2"/>
  <c r="J13" i="2"/>
  <c r="F14" i="2"/>
  <c r="J14" i="2"/>
  <c r="F15" i="2"/>
  <c r="J15" i="2"/>
  <c r="F16" i="2"/>
  <c r="J16" i="2"/>
  <c r="F17" i="2"/>
  <c r="J17" i="2"/>
  <c r="F9" i="2"/>
  <c r="J9" i="2"/>
  <c r="F110" i="2"/>
  <c r="F111" i="2"/>
  <c r="F112" i="2"/>
  <c r="F113" i="2"/>
  <c r="F114" i="2"/>
  <c r="F115" i="2"/>
  <c r="G97" i="2"/>
  <c r="G96" i="2"/>
  <c r="F97" i="2"/>
  <c r="F96" i="2"/>
  <c r="I209" i="2"/>
  <c r="I210" i="2"/>
  <c r="I211" i="2"/>
  <c r="I212" i="2"/>
  <c r="I208" i="2"/>
  <c r="F209" i="2"/>
  <c r="F210" i="2"/>
  <c r="F211" i="2"/>
  <c r="F212" i="2"/>
  <c r="F208" i="2"/>
  <c r="I215" i="2"/>
  <c r="F215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I82" i="2"/>
  <c r="I83" i="2"/>
  <c r="I84" i="2"/>
  <c r="I85" i="2"/>
  <c r="I86" i="2"/>
  <c r="I87" i="2"/>
  <c r="I88" i="2"/>
  <c r="I89" i="2"/>
  <c r="I90" i="2"/>
  <c r="I91" i="2"/>
  <c r="I92" i="2"/>
  <c r="I93" i="2"/>
  <c r="I95" i="2"/>
  <c r="I96" i="2"/>
  <c r="J96" i="2"/>
  <c r="I97" i="2"/>
  <c r="J97" i="2"/>
  <c r="I98" i="2"/>
  <c r="I99" i="2"/>
  <c r="I100" i="2"/>
  <c r="I101" i="2"/>
  <c r="I102" i="2"/>
  <c r="I103" i="2"/>
  <c r="I104" i="2"/>
  <c r="I105" i="2"/>
  <c r="I106" i="2"/>
  <c r="I108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7" i="2"/>
  <c r="F117" i="2"/>
  <c r="J208" i="2"/>
  <c r="J215" i="2"/>
  <c r="J211" i="2"/>
  <c r="J131" i="2"/>
  <c r="J127" i="2"/>
  <c r="J123" i="2"/>
  <c r="J119" i="2"/>
  <c r="J209" i="2"/>
  <c r="J117" i="2"/>
  <c r="J133" i="2"/>
  <c r="J129" i="2"/>
  <c r="J125" i="2"/>
  <c r="J121" i="2"/>
  <c r="J132" i="2"/>
  <c r="J128" i="2"/>
  <c r="J124" i="2"/>
  <c r="J120" i="2"/>
  <c r="J134" i="2"/>
  <c r="J130" i="2"/>
  <c r="J126" i="2"/>
  <c r="J122" i="2"/>
  <c r="J118" i="2"/>
  <c r="J212" i="2"/>
  <c r="J210" i="2"/>
  <c r="G47" i="2"/>
  <c r="G48" i="2"/>
  <c r="G46" i="2"/>
  <c r="I43" i="2"/>
  <c r="I44" i="2"/>
  <c r="I45" i="2"/>
  <c r="I46" i="2"/>
  <c r="I47" i="2"/>
  <c r="I48" i="2"/>
  <c r="I50" i="2"/>
  <c r="I51" i="2"/>
  <c r="I52" i="2"/>
  <c r="I53" i="2"/>
  <c r="I54" i="2"/>
  <c r="I55" i="2"/>
  <c r="I57" i="2"/>
  <c r="I58" i="2"/>
  <c r="I59" i="2"/>
  <c r="F43" i="2"/>
  <c r="F44" i="2"/>
  <c r="F45" i="2"/>
  <c r="F46" i="2"/>
  <c r="F47" i="2"/>
  <c r="F48" i="2"/>
  <c r="F50" i="2"/>
  <c r="F51" i="2"/>
  <c r="F52" i="2"/>
  <c r="J52" i="2"/>
  <c r="F53" i="2"/>
  <c r="F54" i="2"/>
  <c r="F55" i="2"/>
  <c r="F57" i="2"/>
  <c r="F58" i="2"/>
  <c r="F59" i="2"/>
  <c r="J54" i="2"/>
  <c r="J50" i="2"/>
  <c r="J53" i="2"/>
  <c r="J46" i="2"/>
  <c r="J58" i="2"/>
  <c r="J48" i="2"/>
  <c r="J44" i="2"/>
  <c r="J57" i="2"/>
  <c r="J47" i="2"/>
  <c r="J43" i="2"/>
  <c r="J55" i="2"/>
  <c r="J51" i="2"/>
  <c r="J59" i="2"/>
  <c r="J45" i="2"/>
  <c r="I61" i="2"/>
  <c r="I62" i="2"/>
  <c r="I63" i="2"/>
  <c r="I64" i="2"/>
  <c r="I65" i="2"/>
  <c r="I66" i="2"/>
  <c r="I67" i="2"/>
  <c r="I68" i="2"/>
  <c r="I69" i="2"/>
  <c r="I70" i="2"/>
  <c r="G65" i="2"/>
  <c r="F67" i="2"/>
  <c r="F68" i="2"/>
  <c r="F69" i="2"/>
  <c r="F70" i="2"/>
  <c r="G68" i="2"/>
  <c r="G69" i="2"/>
  <c r="G70" i="2"/>
  <c r="G67" i="2"/>
  <c r="G66" i="2"/>
  <c r="G63" i="2"/>
  <c r="G62" i="2"/>
  <c r="G64" i="2"/>
  <c r="F62" i="2"/>
  <c r="F63" i="2"/>
  <c r="F64" i="2"/>
  <c r="F65" i="2"/>
  <c r="F66" i="2"/>
  <c r="G61" i="2"/>
  <c r="F61" i="2"/>
  <c r="I76" i="2"/>
  <c r="F76" i="2"/>
  <c r="I77" i="2"/>
  <c r="F77" i="2"/>
  <c r="I80" i="2"/>
  <c r="F80" i="2"/>
  <c r="I79" i="2"/>
  <c r="F79" i="2"/>
  <c r="I78" i="2"/>
  <c r="F78" i="2"/>
  <c r="J76" i="2"/>
  <c r="J79" i="2"/>
  <c r="J77" i="2"/>
  <c r="J69" i="2"/>
  <c r="J65" i="2"/>
  <c r="J78" i="2"/>
  <c r="J80" i="2"/>
  <c r="J68" i="2"/>
  <c r="J64" i="2"/>
  <c r="J67" i="2"/>
  <c r="J63" i="2"/>
  <c r="J61" i="2"/>
  <c r="J70" i="2"/>
  <c r="J66" i="2"/>
  <c r="J62" i="2"/>
</calcChain>
</file>

<file path=xl/sharedStrings.xml><?xml version="1.0" encoding="utf-8"?>
<sst xmlns="http://schemas.openxmlformats.org/spreadsheetml/2006/main" count="682" uniqueCount="469">
  <si>
    <t>Средства для солярия</t>
  </si>
  <si>
    <t>Крем для загара 15 мл</t>
  </si>
  <si>
    <t>Шапочка</t>
  </si>
  <si>
    <t>Пирсинг</t>
  </si>
  <si>
    <t>Анестезия</t>
  </si>
  <si>
    <t>Аппаратная косметология</t>
  </si>
  <si>
    <t>Программа интенсивного омоложения с коллагеном BIOGENIE VISAGE</t>
  </si>
  <si>
    <t>Программа лифтинг-тонизации с эластином BIOGENIE VISAGE</t>
  </si>
  <si>
    <t>Программа по омоложению и борьбе с фотостарением на аппарате EnDouceur Dermolissage</t>
  </si>
  <si>
    <t>Мезотерапия безинъекционная на аппарате INFUSION</t>
  </si>
  <si>
    <t>RF-лифтинг лица на аппарате PowerShape</t>
  </si>
  <si>
    <t>RF-лифтинг лица</t>
  </si>
  <si>
    <t>RF-лифтинг лица и шеи</t>
  </si>
  <si>
    <t>RF-лифтинг лица, шеи декольте</t>
  </si>
  <si>
    <t>RF-лифтинг лица/нижняя треть</t>
  </si>
  <si>
    <t>RF-лифтинг переорбитальной области /зоны вокруг глаз</t>
  </si>
  <si>
    <t>RF-лифтинг шеи и декольте</t>
  </si>
  <si>
    <t>Плазмолифтинг</t>
  </si>
  <si>
    <t>1 пробирка</t>
  </si>
  <si>
    <t>2 пробирки</t>
  </si>
  <si>
    <t>3 пробирки</t>
  </si>
  <si>
    <t>Биотатуаж</t>
  </si>
  <si>
    <t>Биоокрашивание бровей хной ProfHenna</t>
  </si>
  <si>
    <t>Биоокрашивание ресниц хной ProfHenna</t>
  </si>
  <si>
    <t>Окрашивание бровей краской Levissime</t>
  </si>
  <si>
    <t>Биоревитализация</t>
  </si>
  <si>
    <t>Биоревитализация «Стилэйдж гидро/Stylage hydro»/ Франция / 1 мл</t>
  </si>
  <si>
    <t>Биоревитализация «Стилэйдж гидромакс/Stylage hydromax» / Франция /1 мл</t>
  </si>
  <si>
    <t>Биоревитализация M-HA 10 /Филорга/ Франция/ 1 мл</t>
  </si>
  <si>
    <t>Биоревитализация NCTF 135 HA /FILORGA/ Франция/1.5 мл</t>
  </si>
  <si>
    <t>Биоревитализация Revi Mesopeptides/Реви Мезопептидс/ Россия/ 1 мл</t>
  </si>
  <si>
    <t>Биорепарация Hyalrepair-04/Гиалрипайер-04/ 1.5 мл</t>
  </si>
  <si>
    <t>Инъекционная контурная пластика</t>
  </si>
  <si>
    <t xml:space="preserve">Мезотерапия </t>
  </si>
  <si>
    <t>Мезотерапия комплекс омоложение + увлажнение BTS Ultima/ БТС Ультима /Испания/ 1,5 мл</t>
  </si>
  <si>
    <t xml:space="preserve">Мезотерапия лифтинг /BTS DMAE+ /БТС ДМАЕ+/ Испания/ 1 мл </t>
  </si>
  <si>
    <t>Мезотерапия тела Anticellulite cocktail /Антицеллюлитный коктейль/ Испания/ 10 мл</t>
  </si>
  <si>
    <t>Перманентный макияж</t>
  </si>
  <si>
    <t>Контур губ</t>
  </si>
  <si>
    <t>Коррекция татуажа в теч. двух месяцев после процедуры/рефреш</t>
  </si>
  <si>
    <t>Межресничное пространство</t>
  </si>
  <si>
    <t>Подводка верхних и нижних век</t>
  </si>
  <si>
    <t>Маска регенерирующая "Зеленый чай " 3D (Корея)</t>
  </si>
  <si>
    <t>Укрепляющая лифтинг маска на основе Черного трюфеля/Gravity Blacklift Mask/Belnatur</t>
  </si>
  <si>
    <t>Косметологические чистки лица</t>
  </si>
  <si>
    <t>Д' Арсонваль на лицо</t>
  </si>
  <si>
    <t>Удаление милиума (без общей чистки)</t>
  </si>
  <si>
    <t>Маникюр</t>
  </si>
  <si>
    <t xml:space="preserve">Покрытие ногтей гель-лак </t>
  </si>
  <si>
    <t>Снятие покрытия с ногтей гель-лак</t>
  </si>
  <si>
    <t>Снятие покрытия с ногтей лак</t>
  </si>
  <si>
    <t xml:space="preserve">Массаж рук </t>
  </si>
  <si>
    <t>Парафинотерапия</t>
  </si>
  <si>
    <t>Педикюр</t>
  </si>
  <si>
    <t>Массаж стоп жен</t>
  </si>
  <si>
    <t>Массаж стоп муж</t>
  </si>
  <si>
    <t>Покрытие ногтей гель-лак</t>
  </si>
  <si>
    <t>Аппаратная коррекция фигуры</t>
  </si>
  <si>
    <t>RF-лифтинг тела на аппарате PowerShape</t>
  </si>
  <si>
    <t>Вибро-вакуумный массаж на аппарате PowerShape</t>
  </si>
  <si>
    <t>Массажи</t>
  </si>
  <si>
    <t>Массаж "Джаму"</t>
  </si>
  <si>
    <t>Массаж антицеллюлитный</t>
  </si>
  <si>
    <t xml:space="preserve">Массаж лимфодренажный </t>
  </si>
  <si>
    <t xml:space="preserve">Массаж ног </t>
  </si>
  <si>
    <t xml:space="preserve">Массаж спины и шейно-воротниковой области </t>
  </si>
  <si>
    <t>Массаж шейно-воротниковой зоны</t>
  </si>
  <si>
    <t xml:space="preserve">Медовый массаж </t>
  </si>
  <si>
    <t>Моделирующее термо-обортывание</t>
  </si>
  <si>
    <t>Омолаживающее обертывание на основе розовой глины и трав</t>
  </si>
  <si>
    <t>Шоколадное обертывание</t>
  </si>
  <si>
    <t xml:space="preserve">1 минута </t>
  </si>
  <si>
    <t>Время</t>
  </si>
  <si>
    <t>Цена</t>
  </si>
  <si>
    <t>Вертикальный турбо солярий Fire-Sun</t>
  </si>
  <si>
    <t>Стикини</t>
  </si>
  <si>
    <t>Пилинги</t>
  </si>
  <si>
    <t>Услуга</t>
  </si>
  <si>
    <t>SPА-уход для лица на основе энзимов, амино и нейропептидов «ТОЛЬКО ДЛЯ ТЕБЯ»/ Hydro Peptide</t>
  </si>
  <si>
    <t xml:space="preserve">Мезотерапия безинъекционная с витамином C на аппарате INFUSION </t>
  </si>
  <si>
    <t>Биоревитализация с эффектом активизации выработки коллаген SKIN-B/ Скин-Б/ Италия 2,5 мл</t>
  </si>
  <si>
    <t>Биоревитализация с эффектом биореструктуризации и омоложения SKIN-R /Скин-Р/Италия 2,5 мл</t>
  </si>
  <si>
    <t>Биоревитализация с эффектом биостимуляции и антиоксидантной защиты SKIN-OX / Скин Окс/Италия 2,5 мл</t>
  </si>
  <si>
    <t>Биоревитализация с эффектом лифтинга SKIN-C (SKIN-Сolin)/Скин-Ц (Скин-Колин)/ Италия 2,5 мл</t>
  </si>
  <si>
    <t>Брови /смешенная техника /микроблэйдинг /аппаратная</t>
  </si>
  <si>
    <t>Брови микропигментирование / пудровая техника нанесения/</t>
  </si>
  <si>
    <t>Пилинг "Джесснера" / SESDERMA ,Испания/</t>
  </si>
  <si>
    <t>Чистка лица атравматическая мануальная  для проблемной кожи  /"Холи Ленд", Израиль/</t>
  </si>
  <si>
    <t>Чистка лица атравматическая мануальная для проблемной кожи /"Джи-Джи/Gi-Gi", Израиль/</t>
  </si>
  <si>
    <t xml:space="preserve">Чистка лица ультразвуковая </t>
  </si>
  <si>
    <t>Программы по коррекции фигуры</t>
  </si>
  <si>
    <t>Антигравитационная терапия по восстановлению "четкого" контура лица/ Belnatur</t>
  </si>
  <si>
    <t>Омолаживающий люкс-уход для лица  "Моментальное преображение"  /HydroPeptide</t>
  </si>
  <si>
    <t xml:space="preserve">Мезотерапия безинъекционная с регенерирующей сывороткой на аппарате INFUSION </t>
  </si>
  <si>
    <t>DISPORT 1 ед /Коррекция мимических морщин / Франция/</t>
  </si>
  <si>
    <t>DISPORT 1 ед /Лечение гипергидроза/ Франция/</t>
  </si>
  <si>
    <t>Мезонити на лицо/ тредлифтинг</t>
  </si>
  <si>
    <t>Мезонити (лицо)  Single Screw</t>
  </si>
  <si>
    <t>Мезонити (лицо) Cog PRO II</t>
  </si>
  <si>
    <t>Мезонить линейная/Mono</t>
  </si>
  <si>
    <t>ВOTULAX /Ботулакс/ Корея/</t>
  </si>
  <si>
    <t>Консультация массажиста</t>
  </si>
  <si>
    <t>Консультация врача -косметолога</t>
  </si>
  <si>
    <t>Консультация врача- терапевта</t>
  </si>
  <si>
    <t>Пирсинг пупка</t>
  </si>
  <si>
    <t>Пирсинг брови</t>
  </si>
  <si>
    <t>Пирсинг груди</t>
  </si>
  <si>
    <t>Пирсинг интимных зон</t>
  </si>
  <si>
    <t>Пирсинг носа</t>
  </si>
  <si>
    <t>Массаж косметологический  с коллагеновой сывороткой</t>
  </si>
  <si>
    <t>Профессиональные косметологические уходы за лицом</t>
  </si>
  <si>
    <t>Массажи для лица</t>
  </si>
  <si>
    <t>Трусики</t>
  </si>
  <si>
    <t>Вакуумно-роликовый массаж на Аппарате В-99-01</t>
  </si>
  <si>
    <t>Горячие обертывания  в термоодеяле</t>
  </si>
  <si>
    <t>Миостимуляция  на аппарате Flai/ В-203-1 /1 зона/</t>
  </si>
  <si>
    <t>Массаж косметологический /Hydro Peptide/США</t>
  </si>
  <si>
    <t>Прокол губы/ Мерлин Монро/</t>
  </si>
  <si>
    <t xml:space="preserve">Прокол языка </t>
  </si>
  <si>
    <t>Наращивание ресниц</t>
  </si>
  <si>
    <t>Коррекция ресниц</t>
  </si>
  <si>
    <t>Наращивание ресниц (объем 1,5D)</t>
  </si>
  <si>
    <t>Наращивание ресниц (объем 2D)</t>
  </si>
  <si>
    <t>Наращивание ресниц классика</t>
  </si>
  <si>
    <t>Наращивание ресниц неполное/внешние уголки</t>
  </si>
  <si>
    <t>Снятие ресниц (работа другого мастера)</t>
  </si>
  <si>
    <t>Анестезия крем "Акриол-про"</t>
  </si>
  <si>
    <t>Ледокаин ампула 2 мл</t>
  </si>
  <si>
    <t>Аквадермолизаж на аппарате EnDouceur DERMOLISSAGE</t>
  </si>
  <si>
    <t>Программа реабилитации кожи после агрессивных пилингов на аппарате EnDouceur DERMOLISSAGE</t>
  </si>
  <si>
    <t>Мезотерапия безинъекционная на аппарате INFUSION/ ACADEMIE/ Гиалуроновая сыворотка /Франция</t>
  </si>
  <si>
    <t>Мезотерапия безинъекционная на аппарате INFUSION/ ACADEMIE/ Коллагеновая сыворотка /Франция</t>
  </si>
  <si>
    <t>Мезотерапия безинъекционная на аппарате INFUSION/ ACADEMIE/ Олиго-элементы /Франция</t>
  </si>
  <si>
    <t xml:space="preserve">Мезотерапия с мультивитаминной сывороткой на аппарате INFUSION </t>
  </si>
  <si>
    <t>Коррекция бровей пинцет/ воск / тридинг</t>
  </si>
  <si>
    <t>Биоревитализация  /CYTOLIFE VISION/ Цитолайф Визион 1,1 %/ Россия -Япония/ 1,5 мл</t>
  </si>
  <si>
    <t>Биоревитализация  /CYTOLIFE VISION/ Цитолайф Визион 1,4 %/ Россия -Япония/ 1,5 мл</t>
  </si>
  <si>
    <t>Биоревитализация кожи вокруг глаз /CYTOLIFE VISION 0,6%/ Цитолайф Визион/ Россия -Япония/ 1 мл</t>
  </si>
  <si>
    <t>Инъекционная контурная пластика («Стилэйдж L/Stylage L», 1 мл) /Франция</t>
  </si>
  <si>
    <t>Инъекционная контурная пластика («Стилэйдж M/Stylage M», 1 мл) / Франция</t>
  </si>
  <si>
    <t>Инъекционная контурная пластика /Принцесс Вольюм 1 мл/ Princess Volume 1 мл /Австрия</t>
  </si>
  <si>
    <t>Инъекционная контурная пластика /Стилэйдж S/Stylage S/ Франция/  0,8 мл</t>
  </si>
  <si>
    <t>Инъекционная контурная пластика губ/Стилэйдж СпешиалЛипс лидокаин/Stylage Special Lips lidocaine/1мл</t>
  </si>
  <si>
    <t xml:space="preserve">Мезотерапия  TKN oligovit TOSKANI /ТКН Олиговит Тоскани / Испания/ 1,5 мл </t>
  </si>
  <si>
    <t>Мезотерапия  VLD FORTE / ВЛД ФОРТЕ /Россия /1,5 мл</t>
  </si>
  <si>
    <t>Мезотерапия NCTF 135 FILORGA / Франция /1 мл</t>
  </si>
  <si>
    <t>Мезотерапия TKN Glowcomplex /ТКН Гловкомплекс/ Испания/1,5 мл</t>
  </si>
  <si>
    <t xml:space="preserve">Мезотерапия лица Anticellulite cocktail /Антицеллюлитный коктейль/ Испания/ 1 мл </t>
  </si>
  <si>
    <t>Бесконтурный татуаж губ/ техника Акварель</t>
  </si>
  <si>
    <t>Контур губ с полным заполнением/ техника Акварель</t>
  </si>
  <si>
    <t xml:space="preserve">Пилинг Мультипилинг /"Джи-Джи/Gi-Gi Израиль/ </t>
  </si>
  <si>
    <t>Пилинг салициловый / SESDERMA ,Испания/</t>
  </si>
  <si>
    <t xml:space="preserve">Чистка лица атравматическая мануальная  /"Джи-Джи/Gi-Gi", Израиль/ </t>
  </si>
  <si>
    <t>Чистка лица атравматическая мануальная  /"Холи Ленд", Израиль/</t>
  </si>
  <si>
    <t xml:space="preserve">Чистка лица комбинированная / мануальная / ультразвук /"Джи-Джи/Gi-Gi", Израиль/ </t>
  </si>
  <si>
    <t>Чистка лица комбинированная / мануальная / ультразвук /"Холи Ленд", Израиль/</t>
  </si>
  <si>
    <t>Маникюр аппаратный женский</t>
  </si>
  <si>
    <t>Маникюр аппаратный мужской</t>
  </si>
  <si>
    <t>Снятие покрытия с ногтей гель-лак/без дальнейшего покрытия</t>
  </si>
  <si>
    <t xml:space="preserve">Снятие покрытия с ногтей гель-лак/чужая работа/ </t>
  </si>
  <si>
    <t>RF-лифтинг на аппарате PowerShape / тело полностью/</t>
  </si>
  <si>
    <t>RF-лифтинг на аппарате PowerShape /Бедра</t>
  </si>
  <si>
    <t>RF-лифтинг на аппарате PowerShape /Бедра, ягодицы</t>
  </si>
  <si>
    <t>RF-лифтинг на аппарате PowerShape /Живот/</t>
  </si>
  <si>
    <t>RF-лифтинг на аппарате PowerShape /Руки</t>
  </si>
  <si>
    <t>RF-лифтинг на аппарате PowerShape /Талия /живот / бока/</t>
  </si>
  <si>
    <t>Вибро-вакуумный массаж на аппарате PowerShape /Бедра /внутренняя поверхность/</t>
  </si>
  <si>
    <t>Вибро-вакуумный массаж на аппарате PowerShape /Бока</t>
  </si>
  <si>
    <t>Вибро-вакуумный массаж на аппарате PowerShape /Вибро-вакуумный массаж всего тела</t>
  </si>
  <si>
    <t>Вибро-вакуумный массаж на аппарате PowerShape /Живот</t>
  </si>
  <si>
    <t xml:space="preserve">Вибро-вакуумный массаж на аппарате PowerShape /Талия /живот и бока </t>
  </si>
  <si>
    <t>Вибро-вакуумный массаж на аппарате PowerShape /ягодицы</t>
  </si>
  <si>
    <t>Вибро-вакуумный массаж на аппарате PowerShape/ Бедра /внутренняя и задняя поверхность/</t>
  </si>
  <si>
    <t>Вибро-вакуумный массаж на аппарате PowerShape/ Бедра /задняя поверхность/</t>
  </si>
  <si>
    <t xml:space="preserve">Вибро-вакуумный массаж на аппарате PowerShape/Бедра и ягодицы </t>
  </si>
  <si>
    <t>Массаж вакуумно-магнитные банки</t>
  </si>
  <si>
    <t xml:space="preserve">Массаж головы </t>
  </si>
  <si>
    <t xml:space="preserve">Массаж горячими камнями / Стоун -терапия </t>
  </si>
  <si>
    <t>Массаж Гуа-ша (скребковый)</t>
  </si>
  <si>
    <t>Массаж детский</t>
  </si>
  <si>
    <t xml:space="preserve">Массаж классический  </t>
  </si>
  <si>
    <t>Массаж общий</t>
  </si>
  <si>
    <t>Массаж пластифицирующий с пеленанием (по бинтам)</t>
  </si>
  <si>
    <t>Массаж рук</t>
  </si>
  <si>
    <t>Массаж тиссулярный</t>
  </si>
  <si>
    <t>Индивидуальная программа по коррекции фигуры 90 минут</t>
  </si>
  <si>
    <t>Индивидуальная программа по коррекции фигуры 120 минут</t>
  </si>
  <si>
    <t>Дизайн ногтей</t>
  </si>
  <si>
    <t>Бульонки для дизайна ногтей</t>
  </si>
  <si>
    <t>Покрытие ногтей Френч/ Лунный френч</t>
  </si>
  <si>
    <t>Слайдер-дизайн</t>
  </si>
  <si>
    <t xml:space="preserve">Стразы CRYSTAL CL </t>
  </si>
  <si>
    <t>Художественная роспись</t>
  </si>
  <si>
    <t>Абонемент 100 мин</t>
  </si>
  <si>
    <t>Центр эстетической косметологии "Sахар" (ООО "Сахар")</t>
  </si>
  <si>
    <t>Прайс на услуги</t>
  </si>
  <si>
    <t>Утверждаю</t>
  </si>
  <si>
    <t>Директор_____________ Аверцева Н.А</t>
  </si>
  <si>
    <t>Индивидуальная программа по коррекции фигуры 60 минут</t>
  </si>
  <si>
    <t xml:space="preserve">Антистрессовое бандажное водорослевое обертывание на основе бурых водорослей Ламинарии </t>
  </si>
  <si>
    <t>Маска Sedamask успокаивающая и освежающая/ Бельнатюр/Испания</t>
  </si>
  <si>
    <t xml:space="preserve">Профессиональные уходы премиум-класса /США, Испания/
</t>
  </si>
  <si>
    <t>Пилинг азелаиновый / SESDERMA, Испания/</t>
  </si>
  <si>
    <t>Пилинг гликолевый / SESDERMA, Испания/</t>
  </si>
  <si>
    <t>Пилинг Джесснера / SESDERMA, Испания/</t>
  </si>
  <si>
    <t>Пилинг желтый / Ретиноевый /ретиноловый /лицо, шея, декольте/ SESDERMA, Испания/</t>
  </si>
  <si>
    <t>Пилинг желтый/ Ретиноевый /ретиноловый  /лицо/ SESDERMA, Испания/</t>
  </si>
  <si>
    <t>Пилинг желтый/ Ретиноевый /ретиноловый /лицо, шея/ SESDERMA, Испания/</t>
  </si>
  <si>
    <t>Пилинг миндальный / SESDERMA, Испания/</t>
  </si>
  <si>
    <t>Пилинг пировиноградный / SESDERMA, Испания/</t>
  </si>
  <si>
    <t>Пилинг феруловый /SESDERMA, Испания/</t>
  </si>
  <si>
    <t xml:space="preserve">Вакуумно-роликовый массаж на аппарате В-99-01 </t>
  </si>
  <si>
    <t>Шугаринг мужской</t>
  </si>
  <si>
    <t>Инъекции ботулотоксина</t>
  </si>
  <si>
    <t>Программа гипперувлажнения на аппарате EnDouceur Dermolissage</t>
  </si>
  <si>
    <t>Ореол груди с тушёвкой</t>
  </si>
  <si>
    <t>Контур губ с частичной  тушёвкой</t>
  </si>
  <si>
    <t>Подводка верхних век / стрелка классическая, включая межресничное пространство)</t>
  </si>
  <si>
    <t>Подводка верхних век / стрелка классическая, не включая межресничное пространство)</t>
  </si>
  <si>
    <t>Абонемент именной безлимитный на месяц</t>
  </si>
  <si>
    <t>Прокол уха/верхняя часть/ внутренняя часть/</t>
  </si>
  <si>
    <t>Прокол ушей /серьга медицинская 2 шт в комплекте/</t>
  </si>
  <si>
    <t>Гистологическое исследование новообразования (единичного)</t>
  </si>
  <si>
    <t>Лазерное удаление доброкачественного новообразования лазером АЛОД-01</t>
  </si>
  <si>
    <t>Лазерное удаление единичного доброкачественного новообразования кожи</t>
  </si>
  <si>
    <t>Лазерное удаление доброкачественного новообразования/ множественное до 10/</t>
  </si>
  <si>
    <t xml:space="preserve">Лазерное удаление доброкачественного новообразования/ множественное/более 10/ </t>
  </si>
  <si>
    <t xml:space="preserve">Лазерное удаление единичной подошвенной бородавки/шипицы/ </t>
  </si>
  <si>
    <t>Лазерное удаление единичного доброкачественного новообразования кожи века</t>
  </si>
  <si>
    <t>Эпиляция полимерным воском</t>
  </si>
  <si>
    <t>Эпиляция полимерным воском мужская</t>
  </si>
  <si>
    <t>Оформление бороды (щеки+шея)</t>
  </si>
  <si>
    <t xml:space="preserve">Шея </t>
  </si>
  <si>
    <t>Бакенбарды</t>
  </si>
  <si>
    <t>Эпиляция воском мужская</t>
  </si>
  <si>
    <t>Ушные раковины</t>
  </si>
  <si>
    <t>Подмышечные впадины</t>
  </si>
  <si>
    <t>Руки до локтя</t>
  </si>
  <si>
    <t>Голени</t>
  </si>
  <si>
    <t>Бикини глубокое</t>
  </si>
  <si>
    <t>Нос</t>
  </si>
  <si>
    <t>Бедра</t>
  </si>
  <si>
    <t xml:space="preserve">Голень </t>
  </si>
  <si>
    <t xml:space="preserve">Ноги полностью </t>
  </si>
  <si>
    <t>Подмышки</t>
  </si>
  <si>
    <t>Руки полностью</t>
  </si>
  <si>
    <t>Голень</t>
  </si>
  <si>
    <t>Ноги полностью</t>
  </si>
  <si>
    <t>Бикини классическое</t>
  </si>
  <si>
    <t>Живот</t>
  </si>
  <si>
    <t>Нос/Верхняя губа</t>
  </si>
  <si>
    <t>Ягодицы</t>
  </si>
  <si>
    <t>Бикини  глубокое</t>
  </si>
  <si>
    <t xml:space="preserve">Бикини среднее </t>
  </si>
  <si>
    <t>Брови</t>
  </si>
  <si>
    <t>Верхняя губа</t>
  </si>
  <si>
    <t>Подбородок/щеки</t>
  </si>
  <si>
    <t>Грудь/большой объем</t>
  </si>
  <si>
    <t>Грудь/средний/малый объем</t>
  </si>
  <si>
    <t>Кисти, включая пальцы</t>
  </si>
  <si>
    <t>Плечи</t>
  </si>
  <si>
    <t>Руки до локтя, включая кисти</t>
  </si>
  <si>
    <t>Спина /большой объем</t>
  </si>
  <si>
    <t>Спина/средний/малый объем</t>
  </si>
  <si>
    <t xml:space="preserve">Серьга для пирсинга в ассортименте </t>
  </si>
  <si>
    <t>Эпиляция воском женская</t>
  </si>
  <si>
    <t>Шугаринг жен</t>
  </si>
  <si>
    <t>Программа лечения угревой болезни и терапии акне на аппарате EnDouceur Dermolissage</t>
  </si>
  <si>
    <t>Себестоимость расходников</t>
  </si>
  <si>
    <t>Итого</t>
  </si>
  <si>
    <t>Себестоимость препарата на процедуру</t>
  </si>
  <si>
    <t>Себестоимость препарата</t>
  </si>
  <si>
    <t>Цена процедуры</t>
  </si>
  <si>
    <t xml:space="preserve"> </t>
  </si>
  <si>
    <t>Скидка 40%</t>
  </si>
  <si>
    <t>ЗП мастера 35%</t>
  </si>
  <si>
    <t>Комментарий</t>
  </si>
  <si>
    <t>Увеличиваем стоимость, при фиксированной ЗП врача</t>
  </si>
  <si>
    <t>Убираем из прайса</t>
  </si>
  <si>
    <t>Интралипотерапия (AQUALYX)</t>
  </si>
  <si>
    <t xml:space="preserve">Интралипотерапия (AQUALYX) ампула 8 мл
</t>
  </si>
  <si>
    <t>Игла 70 мл</t>
  </si>
  <si>
    <t>Игла 100 мл</t>
  </si>
  <si>
    <t>не участвует в акции</t>
  </si>
  <si>
    <t>Продается отдельно</t>
  </si>
  <si>
    <t>Убрать на период акции</t>
  </si>
  <si>
    <t>Стрелка классическая, включая межресничное пространство</t>
  </si>
  <si>
    <t>Стрелка классическая, не включая межресничное пространство</t>
  </si>
  <si>
    <t>Подводка верхних век</t>
  </si>
  <si>
    <t>Биожени программа Solo Detox BIOGENIE VISAGE</t>
  </si>
  <si>
    <t>из расчета 50 единиц</t>
  </si>
  <si>
    <t>85р</t>
  </si>
  <si>
    <t>Единичная услуга</t>
  </si>
  <si>
    <t>как действует акция?</t>
  </si>
  <si>
    <t>Акваликс /AQUALYX/ Италия / ампула 8 мл</t>
  </si>
  <si>
    <t>Снятие покрытия с ногтей акрила/полигеля</t>
  </si>
  <si>
    <t>Наращивание ногтей гелем</t>
  </si>
  <si>
    <t>Наращивание ногтей акрилатиком</t>
  </si>
  <si>
    <t>Коррекция ногтей при наращивании</t>
  </si>
  <si>
    <t>Коррекция одного ногтя (акрилатик)</t>
  </si>
  <si>
    <t>Игла 70 мм</t>
  </si>
  <si>
    <t>Игла 100 мм</t>
  </si>
  <si>
    <t>Биоревитализация Филорга М-НА 18/Франция 1 мл</t>
  </si>
  <si>
    <t xml:space="preserve">Пилинг Mask Peel/ Dermaceutic,Франция/ </t>
  </si>
  <si>
    <t>Дермалиссаж программа по омоложению и борьбе с фотостарением на аппарате EnDouceur Dermolissage</t>
  </si>
  <si>
    <t>Прессотерапия на аппарате Pulsepress physio 3 pro</t>
  </si>
  <si>
    <t>Шугаринг женский</t>
  </si>
  <si>
    <t>Крем для загара 100 мл</t>
  </si>
  <si>
    <t>Канюля</t>
  </si>
  <si>
    <t>Штаны для прессотерапии</t>
  </si>
  <si>
    <t>Обертывание виски-пеленание STYX</t>
  </si>
  <si>
    <t>Обертывание виски-пеленание STYX/ тело полностью</t>
  </si>
  <si>
    <t>Очищающий гель, 150мл /BiRetix / Cleanser Purifyng Cleansing Gel /Испания</t>
  </si>
  <si>
    <t>Крем для лица</t>
  </si>
  <si>
    <t>Очищающий гель- лосьон 5% 150 мл/Sweet skin System/ Италия</t>
  </si>
  <si>
    <t>Крем для чувствительной кожи 8 % 50 мл/Sweet skin System/Италия</t>
  </si>
  <si>
    <t>Крем для кожи с пигментацией 10% 50 мл /Sweet skin System/Италия</t>
  </si>
  <si>
    <t>Крем Регениал 50 мл/Sweet skin System/Италия</t>
  </si>
  <si>
    <t>Солнцезащитные средства</t>
  </si>
  <si>
    <t>Солнцезащитный гель с SPF 50, (Жемчужный) , 50мл /HELIOCARE 360° Gel Dry Touch /Испания/</t>
  </si>
  <si>
    <t>Гель-крем, SPF 50, 40мл/ GelCream /NEORETIN Discrom Contr /Испания/</t>
  </si>
  <si>
    <t>Очищение и танизация</t>
  </si>
  <si>
    <t>Очищающее средство с миорелаксирующим действием 200 мл/ Exfoliating Cleanser</t>
  </si>
  <si>
    <t>Очищающее средство с эффектом абсорции и детоксикации 200 мл/ Purifying Cleanser</t>
  </si>
  <si>
    <t>Очищающий гель с эффектом тонизации кожи 200 мл/ Cleansing Gel</t>
  </si>
  <si>
    <t xml:space="preserve">Активизирующий тоник/ Тонер(Pre-Treatment) 200мл.Hydro Peptide </t>
  </si>
  <si>
    <t>Очищающий лосьонс молочной и азлаиновой кислотами Clarifying Toner (60 дисков)</t>
  </si>
  <si>
    <t>Пилинговый уход и маски</t>
  </si>
  <si>
    <t>Двухступенчатыйпилинг с эффектом полировки и разглаживания морщин /Polish and Plamp Peel</t>
  </si>
  <si>
    <t>Экстра -оиолаживающий пилинг на основе специального обновляющего компдекса/5Х Power Peel</t>
  </si>
  <si>
    <t xml:space="preserve">Маска (Balancing ),15 мл.Регенерирующая антистрессовая Hydro Peptide </t>
  </si>
  <si>
    <t xml:space="preserve">Маска (Miracle ),15 мл. Интенсивно омалаживающаяHydro Peptide </t>
  </si>
  <si>
    <t xml:space="preserve">Маска (Radiance ),15 мл.Обновляющая Hydro Peptide </t>
  </si>
  <si>
    <t xml:space="preserve">Маска (Rejevinating ),15 мл. Hydro Peptide </t>
  </si>
  <si>
    <t>Сыворотки</t>
  </si>
  <si>
    <t xml:space="preserve">Power Serum30мл.Hydro Peptide </t>
  </si>
  <si>
    <t xml:space="preserve">Soothing Serum ,30мл.Hydro Peptide </t>
  </si>
  <si>
    <t xml:space="preserve">LumaPro-C  30  мл (Омолаживающая сыворотка-корректор).Hydro Peptide </t>
  </si>
  <si>
    <t xml:space="preserve">Гидростем+6 new (Regeneration Serum) 30мл.Hydro Peptide </t>
  </si>
  <si>
    <t>Редефайнинг  (Redefining serum) 30мл.Hydro Peptide</t>
  </si>
  <si>
    <t xml:space="preserve">Крем Бустер 30 ,мл/ Nimn Day Grem </t>
  </si>
  <si>
    <t xml:space="preserve">Крем Бустер 50 ,мл /Nimni Grem </t>
  </si>
  <si>
    <t xml:space="preserve">Face Lift 30мл.Hydro Peptide </t>
  </si>
  <si>
    <t>Power Lift 30 мл</t>
  </si>
  <si>
    <t xml:space="preserve"> Agua Boost 30  мл.</t>
  </si>
  <si>
    <t>Soothing  Balm( крем бальзам) 90  мл</t>
  </si>
  <si>
    <t>Крем для глаз</t>
  </si>
  <si>
    <t xml:space="preserve">Eye Authority15мл.Hydro Peptide </t>
  </si>
  <si>
    <t xml:space="preserve"> Eye Uplift,15мл.Hydro Peptide </t>
  </si>
  <si>
    <t xml:space="preserve"> Лаш (Lash )  5 мл/ Средство для укрепления и роста ресниц</t>
  </si>
  <si>
    <t>Патчи для глаз гидрогелевые 8 штPolyPeptide Collagel</t>
  </si>
  <si>
    <t>Солнцезащитный крем/ Solar Defense 50мл /SPF 30</t>
  </si>
  <si>
    <t>Солнцезащитный крем/Solar Defense non-Tinted 50мл/ SPF 50</t>
  </si>
  <si>
    <t>Солнцезащитный  бальзам длягуб /Solar Defense7,5 мл/ SPF 15</t>
  </si>
  <si>
    <t>Средство Анти-Акне</t>
  </si>
  <si>
    <t>Spot Correction 15 мл/ Средство Анти-Акне</t>
  </si>
  <si>
    <t>Блески для губ</t>
  </si>
  <si>
    <t>Блеск для губ/ БЕЖЕВЫЙ 5мл</t>
  </si>
  <si>
    <t>Блеск для губ/  Жемчужно-розовый Island 5мл</t>
  </si>
  <si>
    <t>Блеск для губ/  Карамель  (505) Bronze 5мл</t>
  </si>
  <si>
    <t>Блеск для губ/ КОРАЛЛОВЫЙ (028) 5мл.</t>
  </si>
  <si>
    <t xml:space="preserve">Блеск для губ/  Красный (504)Red 5мл. </t>
  </si>
  <si>
    <t>Блеск для губ/ Ягодный 468  (Lip) 5мл.</t>
  </si>
  <si>
    <t>Очищающая пенка Фамер 5%, 100 мл /Foamer 5% 100 мл</t>
  </si>
  <si>
    <t>Очищающая пенка Эдвансед Клинсер/ Advanced Cleanser/150 мл</t>
  </si>
  <si>
    <t>Крем восстанавливающий К-кьютик, 30 мл/ K Ceutic 30 мл</t>
  </si>
  <si>
    <t>Крем восстанавливающий Реджен Кьютик 40 мл/ Regen Сeutic  40 мл</t>
  </si>
  <si>
    <t>Крем ежедневный защитный Дерма Дифенс Лайт, 40 мл/Derma Defense Light,40 мл</t>
  </si>
  <si>
    <t>Сыворотка антиоксидантная Три Вита С30,30 мл/Tri Vita C 30, 30</t>
  </si>
  <si>
    <t>Сыворотка для зрелой кожи Эктив Ретинол 1, 30 мл/Activ Retinol 1, 30 мл</t>
  </si>
  <si>
    <t>Сыворотка для лифтинга кожи вокруг глаз Дерма Лифт5,0, 30 мл/Derma Lift 5,0, 30 мл</t>
  </si>
  <si>
    <t>Сыворотка для нормальной и комбинированной кожи Эктив Ретинол 0,5, 30 мл/Activ Retinol 0.5, 30 мл</t>
  </si>
  <si>
    <t>Средства после эпиляции</t>
  </si>
  <si>
    <t>Лосьон от вросших волос, 200мл Barbara Home Care</t>
  </si>
  <si>
    <t>Лосьон-сыворотка против вросших волос ITALWAX, 100мл</t>
  </si>
  <si>
    <t>Косметика</t>
  </si>
  <si>
    <t>Покрытие ногтей базой/выравнивание/без цвета</t>
  </si>
  <si>
    <t>Наращивание ногтей акрилатиком/выкладной френч</t>
  </si>
  <si>
    <t>Коррекция ногтей/выкладной френч</t>
  </si>
  <si>
    <t>Втирка/ пигмент для дизайна ногтей/глиттер</t>
  </si>
  <si>
    <t>Дизайн жемчуг</t>
  </si>
  <si>
    <t>Дизайн 3D ромбы/камифубуки</t>
  </si>
  <si>
    <t>Дтзайн "Царь-ноготь"</t>
  </si>
  <si>
    <t>Дизайн пайетки/фольга/конфетти/пикси</t>
  </si>
  <si>
    <t xml:space="preserve">Авторский дизайн </t>
  </si>
  <si>
    <t>Серия Dermaceutic/ Франция</t>
  </si>
  <si>
    <t>Солнцезащитные средства/ Испания</t>
  </si>
  <si>
    <t>Сыворотка-бустер, 30мл/NEORETIN Discrom Contr/ Serum Booster Fluid /Испания</t>
  </si>
  <si>
    <t>Крем ночной депигментирующий Yelow Cream</t>
  </si>
  <si>
    <t>Серия Sweet skin/Франция</t>
  </si>
  <si>
    <t>Серия Hydro Peptide /США</t>
  </si>
  <si>
    <t xml:space="preserve">Мультивитаминная терапия "Увлажнение и лифтинг"/ Belnatur/ </t>
  </si>
  <si>
    <t xml:space="preserve">Гидропластическая увлажняющая, мультивитаминная маска для лица NATURDERMIE RE-VITAL / Belnatur/ </t>
  </si>
  <si>
    <t>Программа Solo Detox BIOGENIE VISAGE</t>
  </si>
  <si>
    <t>Программа омоложения с витамином С BIOGENIE VISAGE</t>
  </si>
  <si>
    <t>Окрашивание ресниц краской Levissime</t>
  </si>
  <si>
    <t xml:space="preserve">Укрепление ногтей полигелем с однотонным покрытием </t>
  </si>
  <si>
    <t>Покрытие ногтей лак</t>
  </si>
  <si>
    <t>Пирсинг - микродермал (без украшения)</t>
  </si>
  <si>
    <t>Микродермал (серьга)/ шт</t>
  </si>
  <si>
    <t>Серьга для пирсинга в ассортименте /шт</t>
  </si>
  <si>
    <t>Солнцезащитный крем-гель с тональным эффектом SPF50  /HELIOCARE Color Gel Cream Light/ 50 мл</t>
  </si>
  <si>
    <t>Солнцезащитный гель с SPF 50,  /HELIOCARE 360° Gel Dry Touch 50мл /Испания/</t>
  </si>
  <si>
    <t>Солнцезащитный крем-флюид  /HELIOCARE 360° Fluid SPF50+, 50мл /Испания/</t>
  </si>
  <si>
    <t>Солнцезащитный крем Sun Ceutic с SPF 50, 50 мл/ Dermaceutic/ Франция</t>
  </si>
  <si>
    <t>Массаж лица с пилинг-гелем энзимным "Джи-Джи/Gi-Gi Израиль/</t>
  </si>
  <si>
    <t>Маска очищающая и выравнивающая  Mirakle Mask/HydroPeptide /Мирикл маск/Гидропептид</t>
  </si>
  <si>
    <t>Педикюр аппаратный Smart/ Мужской</t>
  </si>
  <si>
    <t>Педикюр аппаратный Smart/ Женский</t>
  </si>
  <si>
    <t>Педикюр аппаратный Smart/ с удалением мозолей и натоптышей/Мужской</t>
  </si>
  <si>
    <t>Smart - педикюр пальцев</t>
  </si>
  <si>
    <t>Smart - педикюр стопы</t>
  </si>
  <si>
    <t>Педикюр аппаратный Smart/ с удалением мозолей и натоптышей/Женский</t>
  </si>
  <si>
    <t>Биоревитализация  /CYTOLIFE/ Цитолайф 1,5 %/ Россия -Япония/ 1,5 мл</t>
  </si>
  <si>
    <t>Биоревитализация  /CYTOLIFE/ Цитолайф  1,1 %/ Россия -Япония/ 1,5 мл</t>
  </si>
  <si>
    <t>Биоревитализация  /CYTOLIFE/ Цитолайф  1,4 %/ Россия -Япония/ 1,5 мл</t>
  </si>
  <si>
    <t>Биоревитализация кожи вокруг глаз /CYTOLIFE/ Цитолайф 0,6% Россия -Япония/ 1 мл</t>
  </si>
  <si>
    <t>Миостимуляция  на аппарате /ЭМНС-12К/1 зона/</t>
  </si>
  <si>
    <t>Осветление татуировки («Мушка»)</t>
  </si>
  <si>
    <t>Осветление перманентного макияжа/ ремувер</t>
  </si>
  <si>
    <t>Пилинг карбоновый/лицо</t>
  </si>
  <si>
    <t>Пилинг карбоновый/спина</t>
  </si>
  <si>
    <t>Осветление татуировки с тушевкой (до 5 кв.см)</t>
  </si>
  <si>
    <t>Осветление татуировки с тушевкой (6-20 кв.см)</t>
  </si>
  <si>
    <t>Осветление татуировки с тушевкой (151-210 кв.см)</t>
  </si>
  <si>
    <t>Осветление татуировки /контур (до 5 кв.см)</t>
  </si>
  <si>
    <t>Осветление татуировки/контур (6-20 кв.см)</t>
  </si>
  <si>
    <t>Осветление татуировки/ контур (51-100 кв.см)</t>
  </si>
  <si>
    <t>Осветление татуировки с тушевкой (21-50 кв.см)</t>
  </si>
  <si>
    <t>Осветление татуировки с тушевкой (101-150 кв.см)</t>
  </si>
  <si>
    <t>Осветление татуировки с тушевкой свыше 210 кв.см (за кв.см)</t>
  </si>
  <si>
    <t>Осветление татуировки с тушевкой (51-100 кв.см)</t>
  </si>
  <si>
    <t>Осветление татуировки/ контур (21-50 кв.см)</t>
  </si>
  <si>
    <t>Ремонт 1 ногтя</t>
  </si>
  <si>
    <t>Шиацу</t>
  </si>
  <si>
    <t>Биоревитализация  /Skinko E, Viscoderm/ Скинко Е, Вискодерм/ Италия 1,5 мл</t>
  </si>
  <si>
    <t>Биоревитализация /Meso-Xanthin F 199/Мезоксантин F 199/ США 1,5 мл</t>
  </si>
  <si>
    <t>Биоревитализация /Meso-Wharton Р 199/ Мезовартон Р 199/ США 1,5 мл</t>
  </si>
  <si>
    <t>Коррекция бровей пинцет/ воск / тридинг/муж</t>
  </si>
  <si>
    <t xml:space="preserve">Коррекции результатов контурной пластики за сторонними врачами / инъекции препаратом Лонгидаза®/ </t>
  </si>
  <si>
    <t>Биоревитализация /Aquashine HA BR, / Аквашайн НА ВР/ Ю. Корея 2 мл</t>
  </si>
  <si>
    <t>Инъекционная контурная пластика /Ювидерм волифт лидокаин/ALLERGAN Juvederm VOLIFT lidocaine/1мл</t>
  </si>
  <si>
    <t>Инъекционная контурная пластика Juviderm Voluma/Ювидерм вольюм/ США /1 мл.</t>
  </si>
  <si>
    <t>Пилинг азелаиновый /Mediderma, Испания/</t>
  </si>
  <si>
    <t>Пилинг Джесснера / Mediderma, Испания/</t>
  </si>
  <si>
    <t>Пилинг желтый / Ретиноевый /ретиноловый /лицо, шея, декольте/Mediderma, Испания/</t>
  </si>
  <si>
    <t>Пилинг желтый/ Ретиноевый /ретиноловый  /лицо/Mediderma, Испания/</t>
  </si>
  <si>
    <t>Пилинг желтый/ Ретиноевый /ретиноловый /лицо, шея/Mediderma, Испания/</t>
  </si>
  <si>
    <t>Пилинг пировиноградный/Mediderma, Испания/</t>
  </si>
  <si>
    <t>Пилинг салициловый /Mediderma, Испания/</t>
  </si>
  <si>
    <t>Пилинг феруловый/Mediderma, Испания/</t>
  </si>
  <si>
    <t>Пилинг гликолевый классический /Mediderma, Испания/</t>
  </si>
  <si>
    <t>Пилинг гликолевый осветляющий/Mediderma, Испания/</t>
  </si>
  <si>
    <t>Пилинг миндальный /Mediderma, Испания/</t>
  </si>
  <si>
    <t>Пилинг молочный увлажняющий/DERMATIME Испания/</t>
  </si>
  <si>
    <t>Пилинг молочный омолаживающий/Mediderma, Испания/</t>
  </si>
  <si>
    <t>Пилинг омолаживающий гликолевый классический для кожи вокруг глаз/Mediderma, Испания/</t>
  </si>
  <si>
    <t>Пилинг-гель омолаживающий RETISES NANO 1% /Mediderma, Испания</t>
  </si>
  <si>
    <t>Пилинг-гель омолаживающий RETISES FORTE 10% / Mediderma, Испания</t>
  </si>
  <si>
    <t>Массаж косметологический  по маслу</t>
  </si>
  <si>
    <t>01.09.2019 г</t>
  </si>
  <si>
    <t>Маска поросуживающая DOUBLE ACTION/ Дубль экшен "Холи Ленд", Израиль</t>
  </si>
  <si>
    <t>Маска успокаивающая Lipacid GIGI/Липацид Джи-Джи/Израиль</t>
  </si>
  <si>
    <t>Маска грязевая Solar Energy GIGI/ Cолар энерджи Джи-Джи/Израиль</t>
  </si>
  <si>
    <t>Маска омолаживающая "Улитка" 3D /Корея</t>
  </si>
  <si>
    <t>Маска регенирирующая, увлажняющая LACTOLAN Cream  /Лактолан крим "Холи Ленд", Израиль</t>
  </si>
  <si>
    <t>Абонемент 100 минут в вертикальный турбо солярийм</t>
  </si>
  <si>
    <t>Тайский Йога-массаж</t>
  </si>
  <si>
    <t>SPA-уход для 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</si>
</sst>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3"/>
      <name val="Arial"/>
      <family val="2"/>
    </font>
    <font>
      <sz val="10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0" borderId="1" xfId="2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2" fontId="0" fillId="0" borderId="1" xfId="0" applyNumberFormat="1" applyBorder="1"/>
    <xf numFmtId="164" fontId="3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8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left" vertical="top" wrapText="1" indent="6"/>
    </xf>
    <xf numFmtId="1" fontId="5" fillId="2" borderId="2" xfId="1" applyNumberFormat="1" applyFont="1" applyFill="1" applyBorder="1" applyAlignment="1">
      <alignment horizontal="right" vertical="top" wrapText="1"/>
    </xf>
    <xf numFmtId="2" fontId="5" fillId="2" borderId="2" xfId="1" applyNumberFormat="1" applyFont="1" applyFill="1" applyBorder="1" applyAlignment="1">
      <alignment horizontal="right" vertical="top"/>
    </xf>
    <xf numFmtId="4" fontId="3" fillId="2" borderId="0" xfId="1" applyNumberFormat="1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2" applyNumberFormat="1" applyFont="1" applyFill="1" applyBorder="1" applyAlignment="1">
      <alignment vertical="top" wrapText="1"/>
    </xf>
    <xf numFmtId="1" fontId="3" fillId="2" borderId="0" xfId="2" applyNumberFormat="1" applyFont="1" applyFill="1" applyBorder="1" applyAlignment="1">
      <alignment horizontal="center" vertical="top" wrapText="1"/>
    </xf>
    <xf numFmtId="4" fontId="3" fillId="2" borderId="0" xfId="2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left" vertical="top" wrapText="1" indent="8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left" vertical="top" wrapText="1" indent="8"/>
    </xf>
    <xf numFmtId="4" fontId="5" fillId="2" borderId="2" xfId="1" applyNumberFormat="1" applyFont="1" applyFill="1" applyBorder="1" applyAlignment="1">
      <alignment horizontal="right" vertical="top"/>
    </xf>
    <xf numFmtId="0" fontId="5" fillId="2" borderId="0" xfId="1" applyNumberFormat="1" applyFont="1" applyFill="1" applyBorder="1" applyAlignment="1">
      <alignment horizontal="left" vertical="top" wrapText="1" indent="8"/>
    </xf>
    <xf numFmtId="1" fontId="5" fillId="2" borderId="0" xfId="1" applyNumberFormat="1" applyFont="1" applyFill="1" applyBorder="1" applyAlignment="1">
      <alignment horizontal="right" vertical="top" wrapText="1"/>
    </xf>
    <xf numFmtId="2" fontId="5" fillId="2" borderId="0" xfId="1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4" applyFont="1" applyFill="1" applyBorder="1" applyAlignment="1">
      <alignment horizontal="left" vertical="center" wrapText="1"/>
    </xf>
    <xf numFmtId="2" fontId="4" fillId="2" borderId="1" xfId="4" applyNumberFormat="1" applyFont="1" applyFill="1" applyBorder="1" applyAlignment="1">
      <alignment horizontal="center" vertical="center" wrapText="1"/>
    </xf>
    <xf numFmtId="2" fontId="3" fillId="2" borderId="1" xfId="4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4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3" xfId="4" applyFont="1" applyFill="1" applyBorder="1" applyAlignment="1">
      <alignment horizontal="center" vertical="top" wrapText="1"/>
    </xf>
    <xf numFmtId="0" fontId="4" fillId="2" borderId="4" xfId="4" applyFont="1" applyFill="1" applyBorder="1" applyAlignment="1">
      <alignment horizontal="center" vertical="top" wrapText="1"/>
    </xf>
    <xf numFmtId="0" fontId="4" fillId="2" borderId="5" xfId="4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4" fillId="2" borderId="1" xfId="4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4" xfId="1" applyNumberFormat="1" applyFont="1" applyFill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0" fontId="3" fillId="4" borderId="0" xfId="0" applyFont="1" applyFill="1"/>
    <xf numFmtId="0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4"/>
    <cellStyle name="Обычный_Лист1" xfId="1"/>
    <cellStyle name="Обычный_Лист2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5"/>
  <sheetViews>
    <sheetView tabSelected="1" topLeftCell="A377" zoomScale="183" workbookViewId="0">
      <selection activeCell="B172" sqref="B172:E194"/>
    </sheetView>
  </sheetViews>
  <sheetFormatPr baseColWidth="10" defaultColWidth="8.83203125" defaultRowHeight="30" customHeight="1" x14ac:dyDescent="0.15"/>
  <cols>
    <col min="1" max="1" width="4.33203125" style="54" customWidth="1"/>
    <col min="2" max="2" width="3.6640625" style="52" customWidth="1"/>
    <col min="3" max="3" width="69.6640625" style="53" customWidth="1"/>
    <col min="4" max="4" width="6.33203125" style="52" customWidth="1"/>
    <col min="5" max="5" width="8.1640625" style="52" customWidth="1"/>
    <col min="6" max="6" width="8.83203125" style="54"/>
    <col min="7" max="7" width="45.5" style="54" customWidth="1"/>
    <col min="8" max="16384" width="8.83203125" style="54"/>
  </cols>
  <sheetData>
    <row r="1" spans="2:12" ht="30" hidden="1" customHeight="1" x14ac:dyDescent="0.15"/>
    <row r="2" spans="2:12" ht="25.5" customHeight="1" x14ac:dyDescent="0.15">
      <c r="B2" s="135" t="s">
        <v>194</v>
      </c>
      <c r="C2" s="135"/>
      <c r="D2" s="135"/>
      <c r="E2" s="135"/>
    </row>
    <row r="3" spans="2:12" ht="16.5" customHeight="1" x14ac:dyDescent="0.15">
      <c r="B3" s="135" t="s">
        <v>195</v>
      </c>
      <c r="C3" s="135"/>
      <c r="D3" s="135"/>
      <c r="E3" s="135"/>
    </row>
    <row r="4" spans="2:12" ht="18" customHeight="1" x14ac:dyDescent="0.15">
      <c r="B4" s="138" t="s">
        <v>196</v>
      </c>
      <c r="C4" s="138"/>
      <c r="D4" s="138"/>
      <c r="E4" s="138"/>
    </row>
    <row r="5" spans="2:12" ht="22.5" customHeight="1" x14ac:dyDescent="0.15">
      <c r="B5" s="139" t="s">
        <v>197</v>
      </c>
      <c r="C5" s="139"/>
      <c r="D5" s="139"/>
      <c r="E5" s="139"/>
    </row>
    <row r="6" spans="2:12" ht="16.5" customHeight="1" x14ac:dyDescent="0.15">
      <c r="B6" s="136" t="s">
        <v>460</v>
      </c>
      <c r="C6" s="137"/>
      <c r="D6" s="137"/>
      <c r="E6" s="137"/>
    </row>
    <row r="7" spans="2:12" ht="20.25" customHeight="1" x14ac:dyDescent="0.15">
      <c r="B7" s="6"/>
      <c r="C7" s="50" t="s">
        <v>77</v>
      </c>
      <c r="D7" s="27" t="s">
        <v>72</v>
      </c>
      <c r="E7" s="6" t="s">
        <v>73</v>
      </c>
    </row>
    <row r="8" spans="2:12" ht="16.5" customHeight="1" x14ac:dyDescent="0.15">
      <c r="B8" s="6">
        <v>1</v>
      </c>
      <c r="C8" s="4" t="s">
        <v>102</v>
      </c>
      <c r="D8" s="5">
        <v>30</v>
      </c>
      <c r="E8" s="5">
        <v>450</v>
      </c>
    </row>
    <row r="9" spans="2:12" ht="16.5" customHeight="1" x14ac:dyDescent="0.15">
      <c r="B9" s="6">
        <v>2</v>
      </c>
      <c r="C9" s="4" t="s">
        <v>103</v>
      </c>
      <c r="D9" s="5">
        <v>30</v>
      </c>
      <c r="E9" s="5">
        <v>450</v>
      </c>
    </row>
    <row r="10" spans="2:12" ht="16.5" customHeight="1" x14ac:dyDescent="0.15">
      <c r="B10" s="6">
        <v>3</v>
      </c>
      <c r="C10" s="4" t="s">
        <v>101</v>
      </c>
      <c r="D10" s="5">
        <v>30</v>
      </c>
      <c r="E10" s="5">
        <v>450</v>
      </c>
    </row>
    <row r="11" spans="2:12" ht="20.25" customHeight="1" x14ac:dyDescent="0.15">
      <c r="B11" s="121" t="s">
        <v>110</v>
      </c>
      <c r="C11" s="122"/>
      <c r="D11" s="122"/>
      <c r="E11" s="123"/>
      <c r="G11" s="55"/>
      <c r="H11" s="55"/>
      <c r="I11" s="55"/>
      <c r="J11" s="55"/>
      <c r="K11" s="55"/>
      <c r="L11" s="55"/>
    </row>
    <row r="12" spans="2:12" ht="13.5" customHeight="1" x14ac:dyDescent="0.15">
      <c r="B12" s="56">
        <v>4</v>
      </c>
      <c r="C12" s="4" t="s">
        <v>200</v>
      </c>
      <c r="D12" s="57">
        <v>15</v>
      </c>
      <c r="E12" s="58">
        <v>450</v>
      </c>
      <c r="G12" s="59"/>
      <c r="H12" s="60"/>
      <c r="I12" s="61"/>
      <c r="J12" s="55"/>
      <c r="K12" s="55"/>
      <c r="L12" s="55"/>
    </row>
    <row r="13" spans="2:12" ht="13.5" customHeight="1" x14ac:dyDescent="0.15">
      <c r="B13" s="56">
        <v>5</v>
      </c>
      <c r="C13" s="4" t="s">
        <v>462</v>
      </c>
      <c r="D13" s="57">
        <v>40</v>
      </c>
      <c r="E13" s="58">
        <v>400</v>
      </c>
      <c r="G13" s="59"/>
      <c r="H13" s="60"/>
      <c r="I13" s="61"/>
      <c r="J13" s="55"/>
      <c r="K13" s="55"/>
      <c r="L13" s="55"/>
    </row>
    <row r="14" spans="2:12" ht="13.5" customHeight="1" x14ac:dyDescent="0.15">
      <c r="B14" s="56">
        <v>6</v>
      </c>
      <c r="C14" s="4" t="s">
        <v>464</v>
      </c>
      <c r="D14" s="57">
        <v>30</v>
      </c>
      <c r="E14" s="58">
        <v>300</v>
      </c>
      <c r="G14" s="59"/>
      <c r="H14" s="60"/>
      <c r="I14" s="61"/>
      <c r="J14" s="55"/>
      <c r="K14" s="55"/>
      <c r="L14" s="55"/>
    </row>
    <row r="15" spans="2:12" ht="13.5" customHeight="1" x14ac:dyDescent="0.15">
      <c r="B15" s="56">
        <v>7</v>
      </c>
      <c r="C15" s="109" t="s">
        <v>463</v>
      </c>
      <c r="D15" s="110">
        <v>25</v>
      </c>
      <c r="E15" s="111">
        <v>300</v>
      </c>
      <c r="G15" s="59"/>
      <c r="H15" s="60"/>
      <c r="I15" s="61"/>
      <c r="J15" s="55"/>
      <c r="K15" s="55"/>
      <c r="L15" s="55"/>
    </row>
    <row r="16" spans="2:12" ht="13.5" customHeight="1" x14ac:dyDescent="0.15">
      <c r="B16" s="56">
        <v>8</v>
      </c>
      <c r="C16" s="109" t="s">
        <v>461</v>
      </c>
      <c r="D16" s="110">
        <v>60</v>
      </c>
      <c r="E16" s="111">
        <v>350</v>
      </c>
      <c r="G16" s="59"/>
      <c r="H16" s="60"/>
      <c r="I16" s="61"/>
      <c r="J16" s="55"/>
      <c r="K16" s="55"/>
      <c r="L16" s="55"/>
    </row>
    <row r="17" spans="2:14" ht="30" customHeight="1" x14ac:dyDescent="0.15">
      <c r="B17" s="56">
        <v>9</v>
      </c>
      <c r="C17" s="109" t="s">
        <v>465</v>
      </c>
      <c r="D17" s="110">
        <v>60</v>
      </c>
      <c r="E17" s="111">
        <v>350</v>
      </c>
      <c r="G17" s="59"/>
      <c r="H17" s="60"/>
      <c r="I17" s="61"/>
      <c r="J17" s="55"/>
      <c r="K17" s="55"/>
      <c r="L17" s="55"/>
    </row>
    <row r="18" spans="2:14" ht="13.5" customHeight="1" x14ac:dyDescent="0.15">
      <c r="B18" s="56">
        <v>10</v>
      </c>
      <c r="C18" s="4" t="s">
        <v>42</v>
      </c>
      <c r="D18" s="57">
        <v>30</v>
      </c>
      <c r="E18" s="58">
        <v>300</v>
      </c>
      <c r="G18" s="59"/>
      <c r="H18" s="60"/>
      <c r="I18" s="61"/>
      <c r="J18" s="55"/>
      <c r="K18" s="55"/>
      <c r="L18" s="55"/>
    </row>
    <row r="19" spans="2:14" ht="18.75" customHeight="1" x14ac:dyDescent="0.15">
      <c r="B19" s="129" t="s">
        <v>111</v>
      </c>
      <c r="C19" s="130"/>
      <c r="D19" s="130"/>
      <c r="E19" s="131"/>
      <c r="G19" s="59"/>
      <c r="H19" s="60"/>
      <c r="I19" s="61"/>
      <c r="J19" s="62"/>
      <c r="K19" s="55"/>
      <c r="L19" s="55"/>
    </row>
    <row r="20" spans="2:14" ht="16.5" customHeight="1" x14ac:dyDescent="0.15">
      <c r="B20" s="6">
        <v>11</v>
      </c>
      <c r="C20" s="63" t="s">
        <v>459</v>
      </c>
      <c r="D20" s="64">
        <v>45</v>
      </c>
      <c r="E20" s="65">
        <v>700</v>
      </c>
      <c r="G20" s="55"/>
      <c r="H20" s="66"/>
      <c r="I20" s="67"/>
      <c r="J20" s="68"/>
      <c r="K20" s="55"/>
      <c r="L20" s="55"/>
    </row>
    <row r="21" spans="2:14" ht="16.5" customHeight="1" x14ac:dyDescent="0.15">
      <c r="B21" s="6">
        <v>12</v>
      </c>
      <c r="C21" s="63" t="s">
        <v>109</v>
      </c>
      <c r="D21" s="64">
        <v>45</v>
      </c>
      <c r="E21" s="65">
        <v>950</v>
      </c>
      <c r="G21" s="55"/>
      <c r="H21" s="66"/>
      <c r="I21" s="67"/>
      <c r="J21" s="68"/>
      <c r="K21" s="55"/>
      <c r="L21" s="55"/>
    </row>
    <row r="22" spans="2:14" ht="16.5" customHeight="1" x14ac:dyDescent="0.15">
      <c r="B22" s="6">
        <v>13</v>
      </c>
      <c r="C22" s="63" t="s">
        <v>405</v>
      </c>
      <c r="D22" s="64">
        <v>45</v>
      </c>
      <c r="E22" s="65">
        <v>1200</v>
      </c>
      <c r="G22" s="55"/>
      <c r="H22" s="66"/>
      <c r="I22" s="67"/>
      <c r="J22" s="68"/>
      <c r="K22" s="55"/>
      <c r="L22" s="55"/>
    </row>
    <row r="23" spans="2:14" ht="16.5" customHeight="1" x14ac:dyDescent="0.15">
      <c r="B23" s="6">
        <v>14</v>
      </c>
      <c r="C23" s="63" t="s">
        <v>116</v>
      </c>
      <c r="D23" s="64">
        <v>45</v>
      </c>
      <c r="E23" s="69">
        <v>1600</v>
      </c>
      <c r="G23" s="55"/>
      <c r="H23" s="66"/>
      <c r="I23" s="67"/>
      <c r="J23" s="68"/>
      <c r="K23" s="55"/>
      <c r="L23" s="55"/>
      <c r="M23" s="55"/>
      <c r="N23" s="55"/>
    </row>
    <row r="24" spans="2:14" ht="18" customHeight="1" x14ac:dyDescent="0.15">
      <c r="B24" s="125" t="s">
        <v>201</v>
      </c>
      <c r="C24" s="128"/>
      <c r="D24" s="128"/>
      <c r="E24" s="126"/>
      <c r="H24" s="55"/>
      <c r="I24" s="55"/>
      <c r="J24" s="55"/>
      <c r="K24" s="55"/>
      <c r="L24" s="55"/>
      <c r="M24" s="55"/>
      <c r="N24" s="55"/>
    </row>
    <row r="25" spans="2:14" ht="27" customHeight="1" x14ac:dyDescent="0.15">
      <c r="B25" s="6">
        <v>15</v>
      </c>
      <c r="C25" s="4" t="s">
        <v>43</v>
      </c>
      <c r="D25" s="57">
        <v>40</v>
      </c>
      <c r="E25" s="51">
        <v>1500</v>
      </c>
      <c r="H25" s="55"/>
      <c r="I25" s="55"/>
      <c r="J25" s="55"/>
      <c r="K25" s="55"/>
      <c r="L25" s="55"/>
      <c r="M25" s="55"/>
      <c r="N25" s="55"/>
    </row>
    <row r="26" spans="2:14" ht="27" customHeight="1" x14ac:dyDescent="0.15">
      <c r="B26" s="6">
        <v>16</v>
      </c>
      <c r="C26" s="4" t="s">
        <v>392</v>
      </c>
      <c r="D26" s="57">
        <v>40</v>
      </c>
      <c r="E26" s="51">
        <v>1500</v>
      </c>
      <c r="G26" s="70"/>
      <c r="H26" s="71"/>
      <c r="I26" s="71"/>
      <c r="J26" s="71"/>
      <c r="K26" s="71"/>
      <c r="L26" s="55"/>
      <c r="M26" s="55"/>
      <c r="N26" s="55"/>
    </row>
    <row r="27" spans="2:14" ht="20.25" customHeight="1" x14ac:dyDescent="0.15">
      <c r="B27" s="6">
        <v>17</v>
      </c>
      <c r="C27" s="4" t="s">
        <v>91</v>
      </c>
      <c r="D27" s="57">
        <v>60</v>
      </c>
      <c r="E27" s="51">
        <v>2800</v>
      </c>
    </row>
    <row r="28" spans="2:14" ht="16.5" customHeight="1" x14ac:dyDescent="0.15">
      <c r="B28" s="6">
        <v>18</v>
      </c>
      <c r="C28" s="4" t="s">
        <v>391</v>
      </c>
      <c r="D28" s="57">
        <v>60</v>
      </c>
      <c r="E28" s="51">
        <v>2800</v>
      </c>
    </row>
    <row r="29" spans="2:14" ht="29.25" customHeight="1" x14ac:dyDescent="0.15">
      <c r="B29" s="6">
        <v>19</v>
      </c>
      <c r="C29" s="4" t="s">
        <v>406</v>
      </c>
      <c r="D29" s="57">
        <v>60</v>
      </c>
      <c r="E29" s="51">
        <v>1500</v>
      </c>
    </row>
    <row r="30" spans="2:14" ht="24.75" customHeight="1" x14ac:dyDescent="0.15">
      <c r="B30" s="6">
        <v>20</v>
      </c>
      <c r="C30" s="4" t="s">
        <v>78</v>
      </c>
      <c r="D30" s="20">
        <v>60</v>
      </c>
      <c r="E30" s="51">
        <v>2700</v>
      </c>
    </row>
    <row r="31" spans="2:14" ht="21" customHeight="1" x14ac:dyDescent="0.15">
      <c r="B31" s="6">
        <v>21</v>
      </c>
      <c r="C31" s="4" t="s">
        <v>92</v>
      </c>
      <c r="D31" s="20">
        <v>60</v>
      </c>
      <c r="E31" s="51">
        <v>2950</v>
      </c>
    </row>
    <row r="32" spans="2:14" ht="19.5" customHeight="1" x14ac:dyDescent="0.15">
      <c r="B32" s="127" t="s">
        <v>44</v>
      </c>
      <c r="C32" s="127"/>
      <c r="D32" s="127"/>
      <c r="E32" s="127"/>
    </row>
    <row r="33" spans="2:12" ht="19.5" customHeight="1" x14ac:dyDescent="0.15">
      <c r="B33" s="6">
        <v>22</v>
      </c>
      <c r="C33" s="4" t="s">
        <v>45</v>
      </c>
      <c r="D33" s="57">
        <v>20</v>
      </c>
      <c r="E33" s="58">
        <v>200</v>
      </c>
    </row>
    <row r="34" spans="2:12" ht="18" customHeight="1" x14ac:dyDescent="0.15">
      <c r="B34" s="6">
        <v>23</v>
      </c>
      <c r="C34" s="4" t="s">
        <v>46</v>
      </c>
      <c r="D34" s="57">
        <v>15</v>
      </c>
      <c r="E34" s="58">
        <v>300</v>
      </c>
    </row>
    <row r="35" spans="2:12" ht="18" customHeight="1" x14ac:dyDescent="0.15">
      <c r="B35" s="6">
        <v>24</v>
      </c>
      <c r="C35" s="4" t="s">
        <v>152</v>
      </c>
      <c r="D35" s="57">
        <v>120</v>
      </c>
      <c r="E35" s="51">
        <v>2100</v>
      </c>
    </row>
    <row r="36" spans="2:12" ht="18" customHeight="1" x14ac:dyDescent="0.15">
      <c r="B36" s="6">
        <v>25</v>
      </c>
      <c r="C36" s="4" t="s">
        <v>153</v>
      </c>
      <c r="D36" s="57">
        <v>120</v>
      </c>
      <c r="E36" s="51">
        <v>2100</v>
      </c>
      <c r="G36" s="55"/>
      <c r="H36" s="55"/>
      <c r="I36" s="55"/>
      <c r="J36" s="55"/>
      <c r="K36" s="55"/>
      <c r="L36" s="55"/>
    </row>
    <row r="37" spans="2:12" ht="28.5" customHeight="1" x14ac:dyDescent="0.15">
      <c r="B37" s="6">
        <v>26</v>
      </c>
      <c r="C37" s="4" t="s">
        <v>87</v>
      </c>
      <c r="D37" s="57">
        <v>120</v>
      </c>
      <c r="E37" s="51">
        <v>2500</v>
      </c>
      <c r="G37" s="55"/>
      <c r="H37" s="55"/>
      <c r="I37" s="55"/>
      <c r="J37" s="55"/>
      <c r="K37" s="55"/>
      <c r="L37" s="55"/>
    </row>
    <row r="38" spans="2:12" ht="28.5" customHeight="1" x14ac:dyDescent="0.15">
      <c r="B38" s="6">
        <v>27</v>
      </c>
      <c r="C38" s="4" t="s">
        <v>88</v>
      </c>
      <c r="D38" s="57">
        <v>90</v>
      </c>
      <c r="E38" s="51">
        <v>2500</v>
      </c>
      <c r="G38" s="72"/>
      <c r="H38" s="73"/>
      <c r="I38" s="74"/>
      <c r="J38" s="55"/>
      <c r="K38" s="55"/>
      <c r="L38" s="55"/>
    </row>
    <row r="39" spans="2:12" ht="19.5" customHeight="1" x14ac:dyDescent="0.15">
      <c r="B39" s="6">
        <v>28</v>
      </c>
      <c r="C39" s="4" t="s">
        <v>154</v>
      </c>
      <c r="D39" s="57">
        <v>60</v>
      </c>
      <c r="E39" s="51">
        <v>2300</v>
      </c>
      <c r="G39" s="72"/>
      <c r="H39" s="73"/>
      <c r="I39" s="74"/>
      <c r="J39" s="55"/>
      <c r="K39" s="55"/>
      <c r="L39" s="55"/>
    </row>
    <row r="40" spans="2:12" ht="17.25" customHeight="1" x14ac:dyDescent="0.15">
      <c r="B40" s="6">
        <v>29</v>
      </c>
      <c r="C40" s="4" t="s">
        <v>155</v>
      </c>
      <c r="D40" s="57">
        <v>120</v>
      </c>
      <c r="E40" s="51">
        <v>2300</v>
      </c>
      <c r="G40" s="72"/>
      <c r="H40" s="55"/>
      <c r="I40" s="55"/>
      <c r="J40" s="55"/>
      <c r="K40" s="55"/>
      <c r="L40" s="55"/>
    </row>
    <row r="41" spans="2:12" ht="17.25" customHeight="1" x14ac:dyDescent="0.15">
      <c r="B41" s="6">
        <v>30</v>
      </c>
      <c r="C41" s="4" t="s">
        <v>89</v>
      </c>
      <c r="D41" s="57">
        <v>60</v>
      </c>
      <c r="E41" s="58">
        <v>700</v>
      </c>
      <c r="G41" s="55"/>
      <c r="H41" s="55"/>
      <c r="I41" s="55"/>
      <c r="J41" s="55"/>
      <c r="K41" s="55"/>
      <c r="L41" s="55"/>
    </row>
    <row r="42" spans="2:12" ht="18.75" customHeight="1" x14ac:dyDescent="0.15">
      <c r="B42" s="127" t="s">
        <v>76</v>
      </c>
      <c r="C42" s="127"/>
      <c r="D42" s="127"/>
      <c r="E42" s="127"/>
      <c r="G42" s="55"/>
      <c r="H42" s="55"/>
      <c r="I42" s="55"/>
      <c r="J42" s="55"/>
      <c r="K42" s="55"/>
      <c r="L42" s="55"/>
    </row>
    <row r="43" spans="2:12" ht="15.75" customHeight="1" x14ac:dyDescent="0.15">
      <c r="B43" s="6">
        <v>31</v>
      </c>
      <c r="C43" s="109" t="s">
        <v>443</v>
      </c>
      <c r="D43" s="57">
        <v>60</v>
      </c>
      <c r="E43" s="51">
        <v>2000</v>
      </c>
    </row>
    <row r="44" spans="2:12" ht="15.75" customHeight="1" x14ac:dyDescent="0.15">
      <c r="B44" s="6">
        <v>32</v>
      </c>
      <c r="C44" s="109" t="s">
        <v>454</v>
      </c>
      <c r="D44" s="57">
        <v>60</v>
      </c>
      <c r="E44" s="51">
        <v>2200</v>
      </c>
    </row>
    <row r="45" spans="2:12" ht="15.75" customHeight="1" x14ac:dyDescent="0.15">
      <c r="B45" s="6">
        <v>33</v>
      </c>
      <c r="C45" s="109" t="s">
        <v>451</v>
      </c>
      <c r="D45" s="57">
        <v>60</v>
      </c>
      <c r="E45" s="51">
        <v>2400</v>
      </c>
    </row>
    <row r="46" spans="2:12" ht="15.75" customHeight="1" x14ac:dyDescent="0.15">
      <c r="B46" s="6">
        <v>34</v>
      </c>
      <c r="C46" s="109" t="s">
        <v>452</v>
      </c>
      <c r="D46" s="57">
        <v>60</v>
      </c>
      <c r="E46" s="51">
        <v>2900</v>
      </c>
    </row>
    <row r="47" spans="2:12" ht="15.75" customHeight="1" x14ac:dyDescent="0.15">
      <c r="B47" s="6">
        <v>35</v>
      </c>
      <c r="C47" s="109" t="s">
        <v>303</v>
      </c>
      <c r="D47" s="57">
        <v>30</v>
      </c>
      <c r="E47" s="51">
        <v>2100</v>
      </c>
    </row>
    <row r="48" spans="2:12" ht="15.75" customHeight="1" x14ac:dyDescent="0.15">
      <c r="B48" s="6">
        <v>36</v>
      </c>
      <c r="C48" s="109" t="s">
        <v>444</v>
      </c>
      <c r="D48" s="57">
        <v>60</v>
      </c>
      <c r="E48" s="51">
        <v>2500</v>
      </c>
    </row>
    <row r="49" spans="2:13" ht="21" customHeight="1" x14ac:dyDescent="0.15">
      <c r="B49" s="6">
        <v>37</v>
      </c>
      <c r="C49" s="109" t="s">
        <v>445</v>
      </c>
      <c r="D49" s="57">
        <v>60</v>
      </c>
      <c r="E49" s="51">
        <v>4200</v>
      </c>
      <c r="H49" s="55"/>
      <c r="I49" s="55"/>
      <c r="J49" s="55"/>
      <c r="K49" s="55"/>
      <c r="L49" s="55"/>
      <c r="M49" s="55"/>
    </row>
    <row r="50" spans="2:13" ht="15.75" customHeight="1" x14ac:dyDescent="0.15">
      <c r="B50" s="6">
        <v>38</v>
      </c>
      <c r="C50" s="109" t="s">
        <v>446</v>
      </c>
      <c r="D50" s="57">
        <v>60</v>
      </c>
      <c r="E50" s="51">
        <v>3000</v>
      </c>
      <c r="H50" s="66"/>
      <c r="I50" s="67"/>
      <c r="J50" s="62"/>
      <c r="K50" s="55"/>
      <c r="L50" s="55"/>
      <c r="M50" s="55"/>
    </row>
    <row r="51" spans="2:13" ht="15.75" customHeight="1" x14ac:dyDescent="0.15">
      <c r="B51" s="6">
        <v>39</v>
      </c>
      <c r="C51" s="109" t="s">
        <v>447</v>
      </c>
      <c r="D51" s="57">
        <v>60</v>
      </c>
      <c r="E51" s="51">
        <v>3500</v>
      </c>
      <c r="H51" s="66"/>
      <c r="I51" s="75"/>
      <c r="J51" s="62"/>
      <c r="K51" s="55"/>
      <c r="L51" s="55"/>
      <c r="M51" s="55"/>
    </row>
    <row r="52" spans="2:13" ht="15.75" customHeight="1" x14ac:dyDescent="0.15">
      <c r="B52" s="6">
        <v>40</v>
      </c>
      <c r="C52" s="109" t="s">
        <v>453</v>
      </c>
      <c r="D52" s="57">
        <v>60</v>
      </c>
      <c r="E52" s="51">
        <v>2200</v>
      </c>
      <c r="H52" s="66"/>
      <c r="I52" s="67"/>
      <c r="J52" s="62"/>
      <c r="K52" s="55"/>
      <c r="L52" s="55"/>
      <c r="M52" s="55"/>
    </row>
    <row r="53" spans="2:13" ht="15.75" customHeight="1" x14ac:dyDescent="0.15">
      <c r="B53" s="6">
        <v>41</v>
      </c>
      <c r="C53" s="109" t="s">
        <v>448</v>
      </c>
      <c r="D53" s="57">
        <v>60</v>
      </c>
      <c r="E53" s="51">
        <v>2200</v>
      </c>
      <c r="H53" s="55"/>
      <c r="I53" s="55"/>
      <c r="J53" s="55"/>
      <c r="K53" s="55"/>
      <c r="L53" s="55"/>
      <c r="M53" s="55"/>
    </row>
    <row r="54" spans="2:13" ht="15.75" customHeight="1" x14ac:dyDescent="0.15">
      <c r="B54" s="6">
        <v>42</v>
      </c>
      <c r="C54" s="109" t="s">
        <v>449</v>
      </c>
      <c r="D54" s="57">
        <v>60</v>
      </c>
      <c r="E54" s="51">
        <v>1800</v>
      </c>
      <c r="H54" s="55"/>
      <c r="I54" s="55"/>
      <c r="J54" s="55"/>
      <c r="K54" s="55"/>
      <c r="L54" s="55"/>
      <c r="M54" s="55"/>
    </row>
    <row r="55" spans="2:13" ht="15.75" customHeight="1" x14ac:dyDescent="0.15">
      <c r="B55" s="6">
        <v>43</v>
      </c>
      <c r="C55" s="109" t="s">
        <v>450</v>
      </c>
      <c r="D55" s="57">
        <v>60</v>
      </c>
      <c r="E55" s="51">
        <v>2200</v>
      </c>
      <c r="H55" s="55"/>
      <c r="I55" s="55"/>
      <c r="J55" s="55"/>
      <c r="K55" s="55"/>
      <c r="L55" s="55"/>
      <c r="M55" s="55"/>
    </row>
    <row r="56" spans="2:13" ht="15.75" customHeight="1" x14ac:dyDescent="0.15">
      <c r="B56" s="6">
        <v>44</v>
      </c>
      <c r="C56" s="109" t="s">
        <v>455</v>
      </c>
      <c r="D56" s="57">
        <v>60</v>
      </c>
      <c r="E56" s="51">
        <v>2500</v>
      </c>
      <c r="H56" s="55"/>
      <c r="I56" s="55"/>
      <c r="J56" s="55"/>
      <c r="K56" s="55"/>
      <c r="L56" s="55"/>
      <c r="M56" s="55"/>
    </row>
    <row r="57" spans="2:13" ht="26.25" customHeight="1" x14ac:dyDescent="0.15">
      <c r="B57" s="6">
        <v>45</v>
      </c>
      <c r="C57" s="109" t="s">
        <v>456</v>
      </c>
      <c r="D57" s="57">
        <v>60</v>
      </c>
      <c r="E57" s="51">
        <v>2100</v>
      </c>
      <c r="H57" s="55"/>
      <c r="I57" s="55"/>
      <c r="J57" s="55"/>
      <c r="K57" s="55"/>
      <c r="L57" s="55"/>
      <c r="M57" s="55"/>
    </row>
    <row r="58" spans="2:13" ht="15.75" customHeight="1" x14ac:dyDescent="0.15">
      <c r="B58" s="6">
        <v>46</v>
      </c>
      <c r="C58" s="109" t="s">
        <v>457</v>
      </c>
      <c r="D58" s="57">
        <v>30</v>
      </c>
      <c r="E58" s="51">
        <v>750</v>
      </c>
      <c r="H58" s="55"/>
      <c r="I58" s="55"/>
      <c r="J58" s="55"/>
      <c r="K58" s="55"/>
      <c r="L58" s="55"/>
      <c r="M58" s="55"/>
    </row>
    <row r="59" spans="2:13" ht="15.75" customHeight="1" x14ac:dyDescent="0.15">
      <c r="B59" s="6">
        <v>47</v>
      </c>
      <c r="C59" s="109" t="s">
        <v>458</v>
      </c>
      <c r="D59" s="57">
        <v>30</v>
      </c>
      <c r="E59" s="51">
        <v>1000</v>
      </c>
      <c r="H59" s="55"/>
      <c r="I59" s="55"/>
      <c r="J59" s="55"/>
      <c r="K59" s="55"/>
      <c r="L59" s="55"/>
      <c r="M59" s="55"/>
    </row>
    <row r="60" spans="2:13" ht="15.75" customHeight="1" x14ac:dyDescent="0.15">
      <c r="B60" s="6">
        <v>48</v>
      </c>
      <c r="C60" s="4" t="s">
        <v>420</v>
      </c>
      <c r="D60" s="57">
        <v>60</v>
      </c>
      <c r="E60" s="51">
        <v>2100</v>
      </c>
      <c r="H60" s="55"/>
      <c r="I60" s="55"/>
      <c r="J60" s="55"/>
      <c r="K60" s="55"/>
      <c r="L60" s="55"/>
      <c r="M60" s="55"/>
    </row>
    <row r="61" spans="2:13" ht="15.75" customHeight="1" x14ac:dyDescent="0.15">
      <c r="B61" s="6">
        <v>49</v>
      </c>
      <c r="C61" s="4" t="s">
        <v>421</v>
      </c>
      <c r="D61" s="57">
        <v>60</v>
      </c>
      <c r="E61" s="51">
        <v>4000</v>
      </c>
      <c r="I61" s="76" t="s">
        <v>86</v>
      </c>
    </row>
    <row r="62" spans="2:13" ht="17.25" customHeight="1" x14ac:dyDescent="0.15">
      <c r="B62" s="127" t="s">
        <v>4</v>
      </c>
      <c r="C62" s="127"/>
      <c r="D62" s="127"/>
      <c r="E62" s="127"/>
    </row>
    <row r="63" spans="2:13" ht="15.75" customHeight="1" x14ac:dyDescent="0.15">
      <c r="B63" s="20">
        <v>50</v>
      </c>
      <c r="C63" s="4" t="s">
        <v>126</v>
      </c>
      <c r="D63" s="20">
        <v>20</v>
      </c>
      <c r="E63" s="58">
        <v>300</v>
      </c>
    </row>
    <row r="64" spans="2:13" ht="15.75" customHeight="1" x14ac:dyDescent="0.15">
      <c r="B64" s="20">
        <v>51</v>
      </c>
      <c r="C64" s="4" t="s">
        <v>127</v>
      </c>
      <c r="D64" s="20">
        <v>20</v>
      </c>
      <c r="E64" s="58">
        <v>150</v>
      </c>
    </row>
    <row r="65" spans="1:5" ht="17.25" customHeight="1" x14ac:dyDescent="0.15">
      <c r="A65" s="163"/>
      <c r="B65" s="164" t="s">
        <v>5</v>
      </c>
      <c r="C65" s="164"/>
      <c r="D65" s="164"/>
      <c r="E65" s="164"/>
    </row>
    <row r="66" spans="1:5" ht="18" customHeight="1" x14ac:dyDescent="0.15">
      <c r="A66" s="163"/>
      <c r="B66" s="165">
        <v>52</v>
      </c>
      <c r="C66" s="166" t="s">
        <v>6</v>
      </c>
      <c r="D66" s="167">
        <v>60</v>
      </c>
      <c r="E66" s="168">
        <v>2800</v>
      </c>
    </row>
    <row r="67" spans="1:5" ht="18" customHeight="1" x14ac:dyDescent="0.15">
      <c r="A67" s="163"/>
      <c r="B67" s="165">
        <v>53</v>
      </c>
      <c r="C67" s="166" t="s">
        <v>7</v>
      </c>
      <c r="D67" s="169">
        <v>60</v>
      </c>
      <c r="E67" s="168">
        <v>2500</v>
      </c>
    </row>
    <row r="68" spans="1:5" ht="18" customHeight="1" x14ac:dyDescent="0.15">
      <c r="A68" s="163"/>
      <c r="B68" s="165">
        <v>54</v>
      </c>
      <c r="C68" s="166" t="s">
        <v>394</v>
      </c>
      <c r="D68" s="169">
        <v>60</v>
      </c>
      <c r="E68" s="168">
        <v>2800</v>
      </c>
    </row>
    <row r="69" spans="1:5" ht="18" customHeight="1" x14ac:dyDescent="0.15">
      <c r="A69" s="163"/>
      <c r="B69" s="165">
        <v>55</v>
      </c>
      <c r="C69" s="166" t="s">
        <v>393</v>
      </c>
      <c r="D69" s="169">
        <v>20</v>
      </c>
      <c r="E69" s="168">
        <v>1000</v>
      </c>
    </row>
    <row r="70" spans="1:5" ht="18" customHeight="1" x14ac:dyDescent="0.15">
      <c r="A70" s="163"/>
      <c r="B70" s="165">
        <v>56</v>
      </c>
      <c r="C70" s="166" t="s">
        <v>128</v>
      </c>
      <c r="D70" s="167">
        <v>45</v>
      </c>
      <c r="E70" s="168">
        <v>1500</v>
      </c>
    </row>
    <row r="71" spans="1:5" ht="19.5" customHeight="1" x14ac:dyDescent="0.15">
      <c r="A71" s="163"/>
      <c r="B71" s="165">
        <v>57</v>
      </c>
      <c r="C71" s="166" t="s">
        <v>214</v>
      </c>
      <c r="D71" s="167">
        <v>60</v>
      </c>
      <c r="E71" s="168">
        <v>2800</v>
      </c>
    </row>
    <row r="72" spans="1:5" ht="29.25" customHeight="1" x14ac:dyDescent="0.15">
      <c r="A72" s="163"/>
      <c r="B72" s="165">
        <v>58</v>
      </c>
      <c r="C72" s="166" t="s">
        <v>304</v>
      </c>
      <c r="D72" s="167">
        <v>60</v>
      </c>
      <c r="E72" s="168">
        <v>2800</v>
      </c>
    </row>
    <row r="73" spans="1:5" ht="30.75" customHeight="1" x14ac:dyDescent="0.15">
      <c r="A73" s="163"/>
      <c r="B73" s="165">
        <v>59</v>
      </c>
      <c r="C73" s="166" t="s">
        <v>267</v>
      </c>
      <c r="D73" s="167">
        <v>60</v>
      </c>
      <c r="E73" s="168">
        <v>2500</v>
      </c>
    </row>
    <row r="74" spans="1:5" ht="27" customHeight="1" x14ac:dyDescent="0.15">
      <c r="A74" s="163"/>
      <c r="B74" s="165">
        <v>60</v>
      </c>
      <c r="C74" s="166" t="s">
        <v>129</v>
      </c>
      <c r="D74" s="167">
        <v>40</v>
      </c>
      <c r="E74" s="168">
        <v>2800</v>
      </c>
    </row>
    <row r="75" spans="1:5" ht="15" customHeight="1" x14ac:dyDescent="0.15">
      <c r="A75" s="163"/>
      <c r="B75" s="170" t="s">
        <v>9</v>
      </c>
      <c r="C75" s="171"/>
      <c r="D75" s="171"/>
      <c r="E75" s="172"/>
    </row>
    <row r="76" spans="1:5" ht="26.25" customHeight="1" x14ac:dyDescent="0.15">
      <c r="A76" s="163"/>
      <c r="B76" s="165">
        <v>61</v>
      </c>
      <c r="C76" s="166" t="s">
        <v>130</v>
      </c>
      <c r="D76" s="167">
        <v>45</v>
      </c>
      <c r="E76" s="168">
        <v>2500</v>
      </c>
    </row>
    <row r="77" spans="1:5" ht="26.25" customHeight="1" x14ac:dyDescent="0.15">
      <c r="A77" s="163"/>
      <c r="B77" s="165">
        <v>62</v>
      </c>
      <c r="C77" s="166" t="s">
        <v>131</v>
      </c>
      <c r="D77" s="167">
        <v>45</v>
      </c>
      <c r="E77" s="168">
        <v>2500</v>
      </c>
    </row>
    <row r="78" spans="1:5" ht="26.25" customHeight="1" x14ac:dyDescent="0.15">
      <c r="A78" s="163"/>
      <c r="B78" s="165">
        <v>63</v>
      </c>
      <c r="C78" s="166" t="s">
        <v>132</v>
      </c>
      <c r="D78" s="167">
        <v>45</v>
      </c>
      <c r="E78" s="168">
        <v>2500</v>
      </c>
    </row>
    <row r="79" spans="1:5" ht="18" customHeight="1" x14ac:dyDescent="0.15">
      <c r="A79" s="163"/>
      <c r="B79" s="164" t="s">
        <v>10</v>
      </c>
      <c r="C79" s="164"/>
      <c r="D79" s="164"/>
      <c r="E79" s="164"/>
    </row>
    <row r="80" spans="1:5" ht="15" customHeight="1" x14ac:dyDescent="0.15">
      <c r="A80" s="163"/>
      <c r="B80" s="165">
        <v>64</v>
      </c>
      <c r="C80" s="166" t="s">
        <v>11</v>
      </c>
      <c r="D80" s="167">
        <v>45</v>
      </c>
      <c r="E80" s="168">
        <v>2500</v>
      </c>
    </row>
    <row r="81" spans="1:5" ht="15" customHeight="1" x14ac:dyDescent="0.15">
      <c r="A81" s="163"/>
      <c r="B81" s="165">
        <v>65</v>
      </c>
      <c r="C81" s="166" t="s">
        <v>12</v>
      </c>
      <c r="D81" s="167">
        <v>60</v>
      </c>
      <c r="E81" s="168">
        <v>2900</v>
      </c>
    </row>
    <row r="82" spans="1:5" ht="15" customHeight="1" x14ac:dyDescent="0.15">
      <c r="A82" s="163"/>
      <c r="B82" s="165">
        <v>66</v>
      </c>
      <c r="C82" s="166" t="s">
        <v>13</v>
      </c>
      <c r="D82" s="167">
        <v>60</v>
      </c>
      <c r="E82" s="168">
        <v>3500</v>
      </c>
    </row>
    <row r="83" spans="1:5" ht="15" customHeight="1" x14ac:dyDescent="0.15">
      <c r="A83" s="163"/>
      <c r="B83" s="165">
        <v>67</v>
      </c>
      <c r="C83" s="166" t="s">
        <v>14</v>
      </c>
      <c r="D83" s="167">
        <v>30</v>
      </c>
      <c r="E83" s="168">
        <v>1200</v>
      </c>
    </row>
    <row r="84" spans="1:5" ht="15" customHeight="1" x14ac:dyDescent="0.15">
      <c r="A84" s="163"/>
      <c r="B84" s="165">
        <v>68</v>
      </c>
      <c r="C84" s="166" t="s">
        <v>15</v>
      </c>
      <c r="D84" s="167">
        <v>15</v>
      </c>
      <c r="E84" s="168">
        <v>1800</v>
      </c>
    </row>
    <row r="85" spans="1:5" ht="15" customHeight="1" x14ac:dyDescent="0.15">
      <c r="A85" s="163"/>
      <c r="B85" s="165">
        <v>69</v>
      </c>
      <c r="C85" s="166" t="s">
        <v>16</v>
      </c>
      <c r="D85" s="167">
        <v>60</v>
      </c>
      <c r="E85" s="168">
        <v>2800</v>
      </c>
    </row>
    <row r="86" spans="1:5" ht="16.5" customHeight="1" x14ac:dyDescent="0.15">
      <c r="B86" s="127" t="s">
        <v>17</v>
      </c>
      <c r="C86" s="127"/>
      <c r="D86" s="127"/>
      <c r="E86" s="127"/>
    </row>
    <row r="87" spans="1:5" ht="14.25" customHeight="1" x14ac:dyDescent="0.15">
      <c r="B87" s="6">
        <v>70</v>
      </c>
      <c r="C87" s="4" t="s">
        <v>18</v>
      </c>
      <c r="D87" s="57">
        <v>40</v>
      </c>
      <c r="E87" s="51">
        <v>2500</v>
      </c>
    </row>
    <row r="88" spans="1:5" ht="14.25" customHeight="1" x14ac:dyDescent="0.15">
      <c r="B88" s="6">
        <v>71</v>
      </c>
      <c r="C88" s="4" t="s">
        <v>19</v>
      </c>
      <c r="D88" s="57">
        <v>60</v>
      </c>
      <c r="E88" s="51">
        <v>4500</v>
      </c>
    </row>
    <row r="89" spans="1:5" ht="14.25" customHeight="1" x14ac:dyDescent="0.15">
      <c r="B89" s="6">
        <v>72</v>
      </c>
      <c r="C89" s="4" t="s">
        <v>20</v>
      </c>
      <c r="D89" s="20">
        <v>80</v>
      </c>
      <c r="E89" s="51">
        <v>6000</v>
      </c>
    </row>
    <row r="90" spans="1:5" ht="18" customHeight="1" x14ac:dyDescent="0.15">
      <c r="B90" s="127" t="s">
        <v>25</v>
      </c>
      <c r="C90" s="127"/>
      <c r="D90" s="127"/>
      <c r="E90" s="127"/>
    </row>
    <row r="91" spans="1:5" ht="19.5" customHeight="1" x14ac:dyDescent="0.15">
      <c r="B91" s="6">
        <v>73</v>
      </c>
      <c r="C91" s="4" t="s">
        <v>414</v>
      </c>
      <c r="D91" s="57">
        <v>60</v>
      </c>
      <c r="E91" s="51">
        <v>3800</v>
      </c>
    </row>
    <row r="92" spans="1:5" ht="19.5" customHeight="1" x14ac:dyDescent="0.15">
      <c r="B92" s="6">
        <v>74</v>
      </c>
      <c r="C92" s="4" t="s">
        <v>415</v>
      </c>
      <c r="D92" s="57">
        <v>60</v>
      </c>
      <c r="E92" s="51">
        <v>4500</v>
      </c>
    </row>
    <row r="93" spans="1:5" ht="19.5" customHeight="1" x14ac:dyDescent="0.15">
      <c r="B93" s="6">
        <v>75</v>
      </c>
      <c r="C93" s="4" t="s">
        <v>413</v>
      </c>
      <c r="D93" s="57">
        <v>60</v>
      </c>
      <c r="E93" s="51">
        <v>5000</v>
      </c>
    </row>
    <row r="94" spans="1:5" ht="16.5" customHeight="1" x14ac:dyDescent="0.15">
      <c r="B94" s="6">
        <v>76</v>
      </c>
      <c r="C94" s="4" t="s">
        <v>28</v>
      </c>
      <c r="D94" s="57">
        <v>60</v>
      </c>
      <c r="E94" s="51">
        <v>4100</v>
      </c>
    </row>
    <row r="95" spans="1:5" ht="16.5" customHeight="1" x14ac:dyDescent="0.15">
      <c r="B95" s="6">
        <v>77</v>
      </c>
      <c r="C95" s="4" t="s">
        <v>29</v>
      </c>
      <c r="D95" s="57">
        <v>60</v>
      </c>
      <c r="E95" s="51">
        <v>3500</v>
      </c>
    </row>
    <row r="96" spans="1:5" ht="16.5" customHeight="1" x14ac:dyDescent="0.15">
      <c r="B96" s="6">
        <v>78</v>
      </c>
      <c r="C96" s="4" t="s">
        <v>30</v>
      </c>
      <c r="D96" s="57">
        <v>60</v>
      </c>
      <c r="E96" s="51">
        <v>2900</v>
      </c>
    </row>
    <row r="97" spans="2:5" ht="15.75" customHeight="1" x14ac:dyDescent="0.15">
      <c r="B97" s="6">
        <v>79</v>
      </c>
      <c r="C97" s="4" t="s">
        <v>416</v>
      </c>
      <c r="D97" s="57">
        <v>60</v>
      </c>
      <c r="E97" s="51">
        <v>3000</v>
      </c>
    </row>
    <row r="98" spans="2:5" ht="25.5" customHeight="1" x14ac:dyDescent="0.15">
      <c r="B98" s="6">
        <v>80</v>
      </c>
      <c r="C98" s="4" t="s">
        <v>80</v>
      </c>
      <c r="D98" s="57">
        <v>60</v>
      </c>
      <c r="E98" s="51">
        <v>3000</v>
      </c>
    </row>
    <row r="99" spans="2:5" ht="25.5" customHeight="1" x14ac:dyDescent="0.15">
      <c r="B99" s="6">
        <v>81</v>
      </c>
      <c r="C99" s="4" t="s">
        <v>81</v>
      </c>
      <c r="D99" s="57">
        <v>60</v>
      </c>
      <c r="E99" s="51">
        <v>2750</v>
      </c>
    </row>
    <row r="100" spans="2:5" ht="25.5" customHeight="1" x14ac:dyDescent="0.15">
      <c r="B100" s="6">
        <v>82</v>
      </c>
      <c r="C100" s="4" t="s">
        <v>82</v>
      </c>
      <c r="D100" s="57">
        <v>60</v>
      </c>
      <c r="E100" s="51">
        <v>2750</v>
      </c>
    </row>
    <row r="101" spans="2:5" ht="25.5" customHeight="1" x14ac:dyDescent="0.15">
      <c r="B101" s="6">
        <v>83</v>
      </c>
      <c r="C101" s="4" t="s">
        <v>83</v>
      </c>
      <c r="D101" s="57">
        <v>60</v>
      </c>
      <c r="E101" s="51">
        <v>3050</v>
      </c>
    </row>
    <row r="102" spans="2:5" ht="25.5" customHeight="1" x14ac:dyDescent="0.15">
      <c r="B102" s="6">
        <v>84</v>
      </c>
      <c r="C102" s="109" t="s">
        <v>440</v>
      </c>
      <c r="D102" s="110">
        <v>60</v>
      </c>
      <c r="E102" s="112">
        <v>9500</v>
      </c>
    </row>
    <row r="103" spans="2:5" ht="21" customHeight="1" x14ac:dyDescent="0.15">
      <c r="B103" s="6">
        <v>85</v>
      </c>
      <c r="C103" s="109" t="s">
        <v>435</v>
      </c>
      <c r="D103" s="110">
        <v>60</v>
      </c>
      <c r="E103" s="112">
        <v>3000</v>
      </c>
    </row>
    <row r="104" spans="2:5" ht="21" customHeight="1" x14ac:dyDescent="0.15">
      <c r="B104" s="6">
        <v>86</v>
      </c>
      <c r="C104" s="109" t="s">
        <v>436</v>
      </c>
      <c r="D104" s="110">
        <v>60</v>
      </c>
      <c r="E104" s="112">
        <v>11900</v>
      </c>
    </row>
    <row r="105" spans="2:5" ht="21" customHeight="1" x14ac:dyDescent="0.15">
      <c r="B105" s="6">
        <v>87</v>
      </c>
      <c r="C105" s="109" t="s">
        <v>437</v>
      </c>
      <c r="D105" s="110">
        <v>60</v>
      </c>
      <c r="E105" s="112">
        <v>11900</v>
      </c>
    </row>
    <row r="106" spans="2:5" ht="19.5" customHeight="1" x14ac:dyDescent="0.15">
      <c r="B106" s="6">
        <v>88</v>
      </c>
      <c r="C106" s="4" t="s">
        <v>302</v>
      </c>
      <c r="D106" s="57">
        <v>60</v>
      </c>
      <c r="E106" s="51">
        <v>10000</v>
      </c>
    </row>
    <row r="107" spans="2:5" ht="19.5" customHeight="1" x14ac:dyDescent="0.15">
      <c r="B107" s="6">
        <v>89</v>
      </c>
      <c r="C107" s="4" t="s">
        <v>31</v>
      </c>
      <c r="D107" s="57">
        <v>60</v>
      </c>
      <c r="E107" s="51">
        <v>8000</v>
      </c>
    </row>
    <row r="108" spans="2:5" ht="19.5" customHeight="1" x14ac:dyDescent="0.15">
      <c r="B108" s="6">
        <v>90</v>
      </c>
      <c r="C108" s="4" t="s">
        <v>27</v>
      </c>
      <c r="D108" s="57">
        <v>60</v>
      </c>
      <c r="E108" s="51">
        <v>11000</v>
      </c>
    </row>
    <row r="109" spans="2:5" ht="19.5" customHeight="1" x14ac:dyDescent="0.15">
      <c r="B109" s="6">
        <v>91</v>
      </c>
      <c r="C109" s="4" t="s">
        <v>26</v>
      </c>
      <c r="D109" s="57">
        <v>60</v>
      </c>
      <c r="E109" s="51">
        <v>8000</v>
      </c>
    </row>
    <row r="110" spans="2:5" ht="18" customHeight="1" x14ac:dyDescent="0.15">
      <c r="B110" s="127" t="s">
        <v>213</v>
      </c>
      <c r="C110" s="127"/>
      <c r="D110" s="127"/>
      <c r="E110" s="127"/>
    </row>
    <row r="111" spans="2:5" ht="16.5" customHeight="1" x14ac:dyDescent="0.15">
      <c r="B111" s="6">
        <v>92</v>
      </c>
      <c r="C111" s="77" t="s">
        <v>94</v>
      </c>
      <c r="D111" s="57">
        <v>30</v>
      </c>
      <c r="E111" s="58">
        <v>120</v>
      </c>
    </row>
    <row r="112" spans="2:5" ht="16.5" customHeight="1" x14ac:dyDescent="0.15">
      <c r="B112" s="6">
        <v>93</v>
      </c>
      <c r="C112" s="4" t="s">
        <v>100</v>
      </c>
      <c r="D112" s="57">
        <v>30</v>
      </c>
      <c r="E112" s="58">
        <v>350</v>
      </c>
    </row>
    <row r="113" spans="2:5" ht="18.75" customHeight="1" x14ac:dyDescent="0.15">
      <c r="B113" s="127" t="s">
        <v>32</v>
      </c>
      <c r="C113" s="127"/>
      <c r="D113" s="127"/>
      <c r="E113" s="127"/>
    </row>
    <row r="114" spans="2:5" ht="21.75" customHeight="1" x14ac:dyDescent="0.15">
      <c r="B114" s="6">
        <v>94</v>
      </c>
      <c r="C114" s="4" t="s">
        <v>138</v>
      </c>
      <c r="D114" s="57">
        <v>60</v>
      </c>
      <c r="E114" s="51">
        <v>14000</v>
      </c>
    </row>
    <row r="115" spans="2:5" ht="24" customHeight="1" x14ac:dyDescent="0.15">
      <c r="B115" s="6">
        <v>95</v>
      </c>
      <c r="C115" s="4" t="s">
        <v>139</v>
      </c>
      <c r="D115" s="57">
        <v>60</v>
      </c>
      <c r="E115" s="51">
        <v>12000</v>
      </c>
    </row>
    <row r="116" spans="2:5" ht="24" customHeight="1" x14ac:dyDescent="0.15">
      <c r="B116" s="6">
        <v>96</v>
      </c>
      <c r="C116" s="4" t="s">
        <v>140</v>
      </c>
      <c r="D116" s="57">
        <v>60</v>
      </c>
      <c r="E116" s="51">
        <v>10500</v>
      </c>
    </row>
    <row r="117" spans="2:5" ht="21" customHeight="1" x14ac:dyDescent="0.15">
      <c r="B117" s="6">
        <v>97</v>
      </c>
      <c r="C117" s="4" t="s">
        <v>141</v>
      </c>
      <c r="D117" s="57">
        <v>60</v>
      </c>
      <c r="E117" s="51">
        <v>9500</v>
      </c>
    </row>
    <row r="118" spans="2:5" ht="21" customHeight="1" x14ac:dyDescent="0.15">
      <c r="B118" s="6">
        <v>98</v>
      </c>
      <c r="C118" s="109" t="s">
        <v>442</v>
      </c>
      <c r="D118" s="110">
        <v>60</v>
      </c>
      <c r="E118" s="112">
        <v>16000</v>
      </c>
    </row>
    <row r="119" spans="2:5" ht="32.25" customHeight="1" x14ac:dyDescent="0.15">
      <c r="B119" s="6">
        <v>99</v>
      </c>
      <c r="C119" s="109" t="s">
        <v>441</v>
      </c>
      <c r="D119" s="110">
        <v>60</v>
      </c>
      <c r="E119" s="112">
        <v>16000</v>
      </c>
    </row>
    <row r="120" spans="2:5" ht="24.75" customHeight="1" x14ac:dyDescent="0.15">
      <c r="B120" s="6">
        <v>100</v>
      </c>
      <c r="C120" s="4" t="s">
        <v>142</v>
      </c>
      <c r="D120" s="57">
        <v>60</v>
      </c>
      <c r="E120" s="51">
        <v>15000</v>
      </c>
    </row>
    <row r="121" spans="2:5" ht="24.75" customHeight="1" x14ac:dyDescent="0.15">
      <c r="B121" s="6">
        <v>101</v>
      </c>
      <c r="C121" s="4" t="s">
        <v>308</v>
      </c>
      <c r="D121" s="57"/>
      <c r="E121" s="51">
        <v>500</v>
      </c>
    </row>
    <row r="122" spans="2:5" ht="24" customHeight="1" x14ac:dyDescent="0.15">
      <c r="B122" s="6">
        <v>102</v>
      </c>
      <c r="C122" s="109" t="s">
        <v>439</v>
      </c>
      <c r="D122" s="110">
        <v>40</v>
      </c>
      <c r="E122" s="112">
        <v>3500</v>
      </c>
    </row>
    <row r="123" spans="2:5" ht="19.5" customHeight="1" x14ac:dyDescent="0.15">
      <c r="B123" s="127" t="s">
        <v>279</v>
      </c>
      <c r="C123" s="127"/>
      <c r="D123" s="127"/>
      <c r="E123" s="127"/>
    </row>
    <row r="124" spans="2:5" ht="19.5" customHeight="1" x14ac:dyDescent="0.15">
      <c r="B124" s="20">
        <v>103</v>
      </c>
      <c r="C124" s="78" t="s">
        <v>294</v>
      </c>
      <c r="D124" s="79">
        <v>60</v>
      </c>
      <c r="E124" s="6">
        <v>6500</v>
      </c>
    </row>
    <row r="125" spans="2:5" ht="19.5" customHeight="1" x14ac:dyDescent="0.15">
      <c r="B125" s="20">
        <v>104</v>
      </c>
      <c r="C125" s="78" t="s">
        <v>300</v>
      </c>
      <c r="D125" s="79"/>
      <c r="E125" s="6">
        <v>500</v>
      </c>
    </row>
    <row r="126" spans="2:5" ht="19.5" customHeight="1" x14ac:dyDescent="0.15">
      <c r="B126" s="20">
        <v>105</v>
      </c>
      <c r="C126" s="78" t="s">
        <v>301</v>
      </c>
      <c r="D126" s="79"/>
      <c r="E126" s="6">
        <v>700</v>
      </c>
    </row>
    <row r="127" spans="2:5" ht="19.5" customHeight="1" x14ac:dyDescent="0.15">
      <c r="B127" s="127" t="s">
        <v>33</v>
      </c>
      <c r="C127" s="127"/>
      <c r="D127" s="127"/>
      <c r="E127" s="127"/>
    </row>
    <row r="128" spans="2:5" ht="16.5" customHeight="1" x14ac:dyDescent="0.15">
      <c r="B128" s="6">
        <v>106</v>
      </c>
      <c r="C128" s="4" t="s">
        <v>143</v>
      </c>
      <c r="D128" s="57">
        <v>60</v>
      </c>
      <c r="E128" s="51">
        <v>2100</v>
      </c>
    </row>
    <row r="129" spans="2:5" ht="16.5" customHeight="1" x14ac:dyDescent="0.15">
      <c r="B129" s="6">
        <v>107</v>
      </c>
      <c r="C129" s="4" t="s">
        <v>144</v>
      </c>
      <c r="D129" s="57">
        <v>30</v>
      </c>
      <c r="E129" s="58">
        <v>350</v>
      </c>
    </row>
    <row r="130" spans="2:5" ht="16.5" customHeight="1" x14ac:dyDescent="0.15">
      <c r="B130" s="6">
        <v>108</v>
      </c>
      <c r="C130" s="4" t="s">
        <v>145</v>
      </c>
      <c r="D130" s="57">
        <v>60</v>
      </c>
      <c r="E130" s="51">
        <v>2500</v>
      </c>
    </row>
    <row r="131" spans="2:5" ht="16.5" customHeight="1" x14ac:dyDescent="0.15">
      <c r="B131" s="6">
        <v>109</v>
      </c>
      <c r="C131" s="4" t="s">
        <v>146</v>
      </c>
      <c r="D131" s="57">
        <v>60</v>
      </c>
      <c r="E131" s="51">
        <v>1800</v>
      </c>
    </row>
    <row r="132" spans="2:5" ht="26.25" customHeight="1" x14ac:dyDescent="0.15">
      <c r="B132" s="6">
        <v>110</v>
      </c>
      <c r="C132" s="4" t="s">
        <v>34</v>
      </c>
      <c r="D132" s="57">
        <v>60</v>
      </c>
      <c r="E132" s="51">
        <v>2800</v>
      </c>
    </row>
    <row r="133" spans="2:5" ht="18" customHeight="1" x14ac:dyDescent="0.15">
      <c r="B133" s="6">
        <v>111</v>
      </c>
      <c r="C133" s="4" t="s">
        <v>35</v>
      </c>
      <c r="D133" s="57">
        <v>60</v>
      </c>
      <c r="E133" s="51">
        <v>2200</v>
      </c>
    </row>
    <row r="134" spans="2:5" ht="18" customHeight="1" x14ac:dyDescent="0.15">
      <c r="B134" s="6">
        <v>112</v>
      </c>
      <c r="C134" s="4" t="s">
        <v>147</v>
      </c>
      <c r="D134" s="57">
        <v>30</v>
      </c>
      <c r="E134" s="51">
        <v>1500</v>
      </c>
    </row>
    <row r="135" spans="2:5" ht="18" customHeight="1" x14ac:dyDescent="0.15">
      <c r="B135" s="6">
        <v>113</v>
      </c>
      <c r="C135" s="4" t="s">
        <v>36</v>
      </c>
      <c r="D135" s="57">
        <v>40</v>
      </c>
      <c r="E135" s="51">
        <v>6000</v>
      </c>
    </row>
    <row r="136" spans="2:5" ht="18" customHeight="1" x14ac:dyDescent="0.15">
      <c r="B136" s="127" t="s">
        <v>37</v>
      </c>
      <c r="C136" s="127"/>
      <c r="D136" s="127"/>
      <c r="E136" s="127"/>
    </row>
    <row r="137" spans="2:5" ht="17.25" customHeight="1" x14ac:dyDescent="0.15">
      <c r="B137" s="6">
        <v>114</v>
      </c>
      <c r="C137" s="4" t="s">
        <v>148</v>
      </c>
      <c r="D137" s="57">
        <v>180</v>
      </c>
      <c r="E137" s="51">
        <v>6000</v>
      </c>
    </row>
    <row r="138" spans="2:5" ht="17.25" customHeight="1" x14ac:dyDescent="0.15">
      <c r="B138" s="6">
        <v>115</v>
      </c>
      <c r="C138" s="4" t="s">
        <v>84</v>
      </c>
      <c r="D138" s="57">
        <v>180</v>
      </c>
      <c r="E138" s="51">
        <v>6000</v>
      </c>
    </row>
    <row r="139" spans="2:5" ht="17.25" customHeight="1" x14ac:dyDescent="0.15">
      <c r="B139" s="6">
        <v>116</v>
      </c>
      <c r="C139" s="4" t="s">
        <v>85</v>
      </c>
      <c r="D139" s="57">
        <v>120</v>
      </c>
      <c r="E139" s="51">
        <v>6000</v>
      </c>
    </row>
    <row r="140" spans="2:5" ht="17.25" customHeight="1" x14ac:dyDescent="0.15">
      <c r="B140" s="6">
        <v>117</v>
      </c>
      <c r="C140" s="4" t="s">
        <v>38</v>
      </c>
      <c r="D140" s="57">
        <v>120</v>
      </c>
      <c r="E140" s="51">
        <v>3000</v>
      </c>
    </row>
    <row r="141" spans="2:5" ht="17.25" customHeight="1" x14ac:dyDescent="0.15">
      <c r="B141" s="6">
        <v>118</v>
      </c>
      <c r="C141" s="4" t="s">
        <v>149</v>
      </c>
      <c r="D141" s="57">
        <v>180</v>
      </c>
      <c r="E141" s="51">
        <v>6500</v>
      </c>
    </row>
    <row r="142" spans="2:5" ht="17.25" customHeight="1" x14ac:dyDescent="0.15">
      <c r="B142" s="6">
        <v>119</v>
      </c>
      <c r="C142" s="4" t="s">
        <v>216</v>
      </c>
      <c r="D142" s="57">
        <v>180</v>
      </c>
      <c r="E142" s="51">
        <v>5800</v>
      </c>
    </row>
    <row r="143" spans="2:5" ht="17.25" customHeight="1" x14ac:dyDescent="0.15">
      <c r="B143" s="6">
        <v>120</v>
      </c>
      <c r="C143" s="4" t="s">
        <v>39</v>
      </c>
      <c r="D143" s="57">
        <v>150</v>
      </c>
      <c r="E143" s="51">
        <v>2500</v>
      </c>
    </row>
    <row r="144" spans="2:5" ht="17.25" customHeight="1" x14ac:dyDescent="0.15">
      <c r="B144" s="6">
        <v>121</v>
      </c>
      <c r="C144" s="4" t="s">
        <v>40</v>
      </c>
      <c r="D144" s="57">
        <v>40</v>
      </c>
      <c r="E144" s="51">
        <v>2800</v>
      </c>
    </row>
    <row r="145" spans="2:5" ht="17.25" customHeight="1" x14ac:dyDescent="0.15">
      <c r="B145" s="6">
        <v>122</v>
      </c>
      <c r="C145" s="4" t="s">
        <v>215</v>
      </c>
      <c r="D145" s="57">
        <v>180</v>
      </c>
      <c r="E145" s="51">
        <v>8400</v>
      </c>
    </row>
    <row r="146" spans="2:5" ht="17.25" customHeight="1" x14ac:dyDescent="0.15">
      <c r="B146" s="6">
        <v>123</v>
      </c>
      <c r="C146" s="4" t="s">
        <v>286</v>
      </c>
      <c r="D146" s="57">
        <v>180</v>
      </c>
      <c r="E146" s="51">
        <v>6800</v>
      </c>
    </row>
    <row r="147" spans="2:5" ht="17.25" customHeight="1" x14ac:dyDescent="0.15">
      <c r="B147" s="6">
        <v>124</v>
      </c>
      <c r="C147" s="4" t="s">
        <v>288</v>
      </c>
      <c r="D147" s="57">
        <v>120</v>
      </c>
      <c r="E147" s="51">
        <v>4100</v>
      </c>
    </row>
    <row r="148" spans="2:5" ht="17.25" customHeight="1" x14ac:dyDescent="0.15">
      <c r="B148" s="6">
        <v>125</v>
      </c>
      <c r="C148" s="4" t="s">
        <v>287</v>
      </c>
      <c r="D148" s="57">
        <v>150</v>
      </c>
      <c r="E148" s="51">
        <v>5500</v>
      </c>
    </row>
    <row r="149" spans="2:5" ht="17.25" customHeight="1" x14ac:dyDescent="0.15">
      <c r="B149" s="6">
        <v>126</v>
      </c>
      <c r="C149" s="4" t="s">
        <v>41</v>
      </c>
      <c r="D149" s="57">
        <v>180</v>
      </c>
      <c r="E149" s="51">
        <v>6000</v>
      </c>
    </row>
    <row r="150" spans="2:5" ht="15.75" customHeight="1" x14ac:dyDescent="0.15">
      <c r="B150" s="127" t="s">
        <v>21</v>
      </c>
      <c r="C150" s="127"/>
      <c r="D150" s="127"/>
      <c r="E150" s="127"/>
    </row>
    <row r="151" spans="2:5" ht="15.75" customHeight="1" x14ac:dyDescent="0.15">
      <c r="B151" s="6">
        <v>127</v>
      </c>
      <c r="C151" s="4" t="s">
        <v>22</v>
      </c>
      <c r="D151" s="57">
        <v>35</v>
      </c>
      <c r="E151" s="58">
        <v>450</v>
      </c>
    </row>
    <row r="152" spans="2:5" ht="15.75" customHeight="1" x14ac:dyDescent="0.15">
      <c r="B152" s="6">
        <v>128</v>
      </c>
      <c r="C152" s="4" t="s">
        <v>23</v>
      </c>
      <c r="D152" s="57">
        <v>30</v>
      </c>
      <c r="E152" s="58">
        <v>400</v>
      </c>
    </row>
    <row r="153" spans="2:5" ht="15.75" customHeight="1" x14ac:dyDescent="0.15">
      <c r="B153" s="6">
        <v>129</v>
      </c>
      <c r="C153" s="109" t="s">
        <v>438</v>
      </c>
      <c r="D153" s="110">
        <v>30</v>
      </c>
      <c r="E153" s="111">
        <v>450</v>
      </c>
    </row>
    <row r="154" spans="2:5" ht="15.75" customHeight="1" x14ac:dyDescent="0.15">
      <c r="B154" s="6">
        <v>130</v>
      </c>
      <c r="C154" s="4" t="s">
        <v>134</v>
      </c>
      <c r="D154" s="57">
        <v>30</v>
      </c>
      <c r="E154" s="58">
        <v>350</v>
      </c>
    </row>
    <row r="155" spans="2:5" ht="15.75" customHeight="1" x14ac:dyDescent="0.15">
      <c r="B155" s="6">
        <v>131</v>
      </c>
      <c r="C155" s="4" t="s">
        <v>395</v>
      </c>
      <c r="D155" s="57">
        <v>30</v>
      </c>
      <c r="E155" s="58">
        <v>350</v>
      </c>
    </row>
    <row r="156" spans="2:5" ht="15.75" customHeight="1" x14ac:dyDescent="0.15">
      <c r="B156" s="6">
        <v>132</v>
      </c>
      <c r="C156" s="4" t="s">
        <v>24</v>
      </c>
      <c r="D156" s="57">
        <v>30</v>
      </c>
      <c r="E156" s="58">
        <v>350</v>
      </c>
    </row>
    <row r="157" spans="2:5" ht="19.5" customHeight="1" x14ac:dyDescent="0.15">
      <c r="B157" s="127" t="s">
        <v>419</v>
      </c>
      <c r="C157" s="127"/>
      <c r="D157" s="127"/>
      <c r="E157" s="127"/>
    </row>
    <row r="158" spans="2:5" ht="19.5" customHeight="1" x14ac:dyDescent="0.15">
      <c r="B158" s="20">
        <v>133</v>
      </c>
      <c r="C158" s="4" t="s">
        <v>254</v>
      </c>
      <c r="D158" s="20">
        <v>40</v>
      </c>
      <c r="E158" s="80">
        <v>2000</v>
      </c>
    </row>
    <row r="159" spans="2:5" ht="19.5" customHeight="1" x14ac:dyDescent="0.15">
      <c r="B159" s="20">
        <v>134</v>
      </c>
      <c r="C159" s="4" t="s">
        <v>38</v>
      </c>
      <c r="D159" s="20">
        <v>40</v>
      </c>
      <c r="E159" s="80">
        <v>3000</v>
      </c>
    </row>
    <row r="160" spans="2:5" ht="19.5" customHeight="1" x14ac:dyDescent="0.15">
      <c r="B160" s="20">
        <v>135</v>
      </c>
      <c r="C160" s="4" t="s">
        <v>418</v>
      </c>
      <c r="D160" s="20">
        <v>15</v>
      </c>
      <c r="E160" s="80">
        <v>400</v>
      </c>
    </row>
    <row r="161" spans="2:5" ht="19.5" customHeight="1" x14ac:dyDescent="0.15">
      <c r="B161" s="20">
        <v>136</v>
      </c>
      <c r="C161" s="4" t="s">
        <v>422</v>
      </c>
      <c r="D161" s="20">
        <v>15</v>
      </c>
      <c r="E161" s="80">
        <v>800</v>
      </c>
    </row>
    <row r="162" spans="2:5" ht="19.5" customHeight="1" x14ac:dyDescent="0.15">
      <c r="B162" s="20">
        <v>137</v>
      </c>
      <c r="C162" s="4" t="s">
        <v>423</v>
      </c>
      <c r="D162" s="20">
        <v>25</v>
      </c>
      <c r="E162" s="80">
        <v>2000</v>
      </c>
    </row>
    <row r="163" spans="2:5" ht="19.5" customHeight="1" x14ac:dyDescent="0.15">
      <c r="B163" s="20">
        <v>138</v>
      </c>
      <c r="C163" s="4" t="s">
        <v>428</v>
      </c>
      <c r="D163" s="20">
        <v>60</v>
      </c>
      <c r="E163" s="80">
        <v>3100</v>
      </c>
    </row>
    <row r="164" spans="2:5" ht="19.5" customHeight="1" x14ac:dyDescent="0.15">
      <c r="B164" s="20">
        <v>139</v>
      </c>
      <c r="C164" s="4" t="s">
        <v>431</v>
      </c>
      <c r="D164" s="20">
        <v>60</v>
      </c>
      <c r="E164" s="80">
        <v>4200</v>
      </c>
    </row>
    <row r="165" spans="2:5" ht="19.5" customHeight="1" x14ac:dyDescent="0.15">
      <c r="B165" s="20">
        <v>140</v>
      </c>
      <c r="C165" s="4" t="s">
        <v>429</v>
      </c>
      <c r="D165" s="20">
        <v>60</v>
      </c>
      <c r="E165" s="80">
        <v>5500</v>
      </c>
    </row>
    <row r="166" spans="2:5" ht="19.5" customHeight="1" x14ac:dyDescent="0.15">
      <c r="B166" s="20">
        <v>141</v>
      </c>
      <c r="C166" s="4" t="s">
        <v>424</v>
      </c>
      <c r="D166" s="20">
        <v>60</v>
      </c>
      <c r="E166" s="80">
        <v>7000</v>
      </c>
    </row>
    <row r="167" spans="2:5" ht="19.5" customHeight="1" x14ac:dyDescent="0.15">
      <c r="B167" s="20">
        <v>142</v>
      </c>
      <c r="C167" s="4" t="s">
        <v>430</v>
      </c>
      <c r="D167" s="20">
        <v>60</v>
      </c>
      <c r="E167" s="80">
        <v>60</v>
      </c>
    </row>
    <row r="168" spans="2:5" ht="19.5" customHeight="1" x14ac:dyDescent="0.15">
      <c r="B168" s="20">
        <v>143</v>
      </c>
      <c r="C168" s="4" t="s">
        <v>425</v>
      </c>
      <c r="D168" s="20">
        <v>15</v>
      </c>
      <c r="E168" s="20">
        <v>600</v>
      </c>
    </row>
    <row r="169" spans="2:5" ht="19.5" customHeight="1" x14ac:dyDescent="0.15">
      <c r="B169" s="20">
        <v>144</v>
      </c>
      <c r="C169" s="4" t="s">
        <v>426</v>
      </c>
      <c r="D169" s="20">
        <v>25</v>
      </c>
      <c r="E169" s="20">
        <v>1100</v>
      </c>
    </row>
    <row r="170" spans="2:5" ht="19.5" customHeight="1" x14ac:dyDescent="0.15">
      <c r="B170" s="20">
        <v>145</v>
      </c>
      <c r="C170" s="4" t="s">
        <v>432</v>
      </c>
      <c r="D170" s="20">
        <v>60</v>
      </c>
      <c r="E170" s="20">
        <v>2700</v>
      </c>
    </row>
    <row r="171" spans="2:5" ht="19.5" customHeight="1" x14ac:dyDescent="0.15">
      <c r="B171" s="20">
        <v>146</v>
      </c>
      <c r="C171" s="4" t="s">
        <v>427</v>
      </c>
      <c r="D171" s="20">
        <v>60</v>
      </c>
      <c r="E171" s="20">
        <v>3500</v>
      </c>
    </row>
    <row r="172" spans="2:5" ht="19.5" customHeight="1" x14ac:dyDescent="0.15">
      <c r="B172" s="164" t="s">
        <v>57</v>
      </c>
      <c r="C172" s="164"/>
      <c r="D172" s="164"/>
      <c r="E172" s="164"/>
    </row>
    <row r="173" spans="2:5" ht="19.5" customHeight="1" x14ac:dyDescent="0.15">
      <c r="B173" s="169">
        <v>147</v>
      </c>
      <c r="C173" s="166" t="s">
        <v>417</v>
      </c>
      <c r="D173" s="169">
        <v>30</v>
      </c>
      <c r="E173" s="173">
        <v>600</v>
      </c>
    </row>
    <row r="174" spans="2:5" ht="19.5" customHeight="1" x14ac:dyDescent="0.15">
      <c r="B174" s="169">
        <v>148</v>
      </c>
      <c r="C174" s="166" t="s">
        <v>305</v>
      </c>
      <c r="D174" s="169">
        <v>30</v>
      </c>
      <c r="E174" s="173">
        <v>600</v>
      </c>
    </row>
    <row r="175" spans="2:5" ht="16.5" customHeight="1" x14ac:dyDescent="0.15">
      <c r="B175" s="169">
        <v>149</v>
      </c>
      <c r="C175" s="166" t="s">
        <v>309</v>
      </c>
      <c r="D175" s="169"/>
      <c r="E175" s="173">
        <v>200</v>
      </c>
    </row>
    <row r="176" spans="2:5" ht="24" customHeight="1" x14ac:dyDescent="0.15">
      <c r="B176" s="164" t="s">
        <v>58</v>
      </c>
      <c r="C176" s="164"/>
      <c r="D176" s="164"/>
      <c r="E176" s="164"/>
    </row>
    <row r="177" spans="2:9" ht="17.25" customHeight="1" x14ac:dyDescent="0.15">
      <c r="B177" s="165">
        <v>150</v>
      </c>
      <c r="C177" s="166" t="s">
        <v>160</v>
      </c>
      <c r="D177" s="167">
        <v>90</v>
      </c>
      <c r="E177" s="168">
        <v>4500</v>
      </c>
      <c r="G177" s="81"/>
      <c r="H177" s="60"/>
      <c r="I177" s="82"/>
    </row>
    <row r="178" spans="2:9" ht="17.25" customHeight="1" x14ac:dyDescent="0.15">
      <c r="B178" s="165">
        <v>151</v>
      </c>
      <c r="C178" s="166" t="s">
        <v>161</v>
      </c>
      <c r="D178" s="167">
        <v>30</v>
      </c>
      <c r="E178" s="168">
        <v>2000</v>
      </c>
      <c r="G178" s="81"/>
      <c r="H178" s="60"/>
      <c r="I178" s="82"/>
    </row>
    <row r="179" spans="2:9" ht="17.25" customHeight="1" x14ac:dyDescent="0.15">
      <c r="B179" s="165">
        <v>152</v>
      </c>
      <c r="C179" s="166" t="s">
        <v>162</v>
      </c>
      <c r="D179" s="167">
        <v>40</v>
      </c>
      <c r="E179" s="168">
        <v>2800</v>
      </c>
      <c r="G179" s="81"/>
      <c r="H179" s="60"/>
      <c r="I179" s="82"/>
    </row>
    <row r="180" spans="2:9" ht="17.25" customHeight="1" x14ac:dyDescent="0.15">
      <c r="B180" s="165">
        <v>153</v>
      </c>
      <c r="C180" s="166" t="s">
        <v>163</v>
      </c>
      <c r="D180" s="167">
        <v>30</v>
      </c>
      <c r="E180" s="168">
        <v>1200</v>
      </c>
      <c r="G180" s="81"/>
      <c r="H180" s="60"/>
      <c r="I180" s="82"/>
    </row>
    <row r="181" spans="2:9" ht="17.25" customHeight="1" x14ac:dyDescent="0.15">
      <c r="B181" s="165">
        <v>154</v>
      </c>
      <c r="C181" s="166" t="s">
        <v>164</v>
      </c>
      <c r="D181" s="167">
        <v>30</v>
      </c>
      <c r="E181" s="168">
        <v>1000</v>
      </c>
      <c r="G181" s="81"/>
      <c r="H181" s="60"/>
      <c r="I181" s="82"/>
    </row>
    <row r="182" spans="2:9" ht="17.25" customHeight="1" x14ac:dyDescent="0.15">
      <c r="B182" s="165">
        <v>155</v>
      </c>
      <c r="C182" s="166" t="s">
        <v>165</v>
      </c>
      <c r="D182" s="167">
        <v>60</v>
      </c>
      <c r="E182" s="168">
        <v>2000</v>
      </c>
      <c r="G182" s="81"/>
      <c r="H182" s="60"/>
      <c r="I182" s="82"/>
    </row>
    <row r="183" spans="2:9" ht="18.75" customHeight="1" x14ac:dyDescent="0.15">
      <c r="B183" s="164" t="s">
        <v>59</v>
      </c>
      <c r="C183" s="164"/>
      <c r="D183" s="164"/>
      <c r="E183" s="164"/>
    </row>
    <row r="184" spans="2:9" ht="15.75" customHeight="1" x14ac:dyDescent="0.15">
      <c r="B184" s="165">
        <v>156</v>
      </c>
      <c r="C184" s="166" t="s">
        <v>166</v>
      </c>
      <c r="D184" s="167">
        <v>30</v>
      </c>
      <c r="E184" s="174">
        <v>800</v>
      </c>
      <c r="G184" s="81"/>
      <c r="H184" s="60"/>
      <c r="I184" s="61"/>
    </row>
    <row r="185" spans="2:9" ht="15.75" customHeight="1" x14ac:dyDescent="0.15">
      <c r="B185" s="165">
        <v>157</v>
      </c>
      <c r="C185" s="166" t="s">
        <v>167</v>
      </c>
      <c r="D185" s="167">
        <v>30</v>
      </c>
      <c r="E185" s="168">
        <v>1000</v>
      </c>
      <c r="G185" s="81"/>
      <c r="H185" s="60"/>
      <c r="I185" s="82"/>
    </row>
    <row r="186" spans="2:9" ht="26.25" customHeight="1" x14ac:dyDescent="0.15">
      <c r="B186" s="165">
        <v>158</v>
      </c>
      <c r="C186" s="166" t="s">
        <v>168</v>
      </c>
      <c r="D186" s="167">
        <v>60</v>
      </c>
      <c r="E186" s="168">
        <v>2900</v>
      </c>
      <c r="G186" s="81"/>
      <c r="H186" s="60"/>
      <c r="I186" s="82"/>
    </row>
    <row r="187" spans="2:9" ht="15.75" customHeight="1" x14ac:dyDescent="0.15">
      <c r="B187" s="165">
        <v>159</v>
      </c>
      <c r="C187" s="166" t="s">
        <v>169</v>
      </c>
      <c r="D187" s="167">
        <v>30</v>
      </c>
      <c r="E187" s="168">
        <v>1000</v>
      </c>
      <c r="G187" s="81"/>
      <c r="H187" s="60"/>
      <c r="I187" s="82"/>
    </row>
    <row r="188" spans="2:9" ht="15.75" customHeight="1" x14ac:dyDescent="0.15">
      <c r="B188" s="165">
        <v>160</v>
      </c>
      <c r="C188" s="166" t="s">
        <v>170</v>
      </c>
      <c r="D188" s="167">
        <v>60</v>
      </c>
      <c r="E188" s="168">
        <v>1500</v>
      </c>
      <c r="G188" s="81"/>
      <c r="H188" s="60"/>
      <c r="I188" s="82"/>
    </row>
    <row r="189" spans="2:9" ht="15.75" customHeight="1" x14ac:dyDescent="0.15">
      <c r="B189" s="165">
        <v>161</v>
      </c>
      <c r="C189" s="166" t="s">
        <v>171</v>
      </c>
      <c r="D189" s="167">
        <v>30</v>
      </c>
      <c r="E189" s="168">
        <v>1000</v>
      </c>
      <c r="G189" s="81"/>
      <c r="H189" s="60"/>
      <c r="I189" s="82"/>
    </row>
    <row r="190" spans="2:9" ht="25.5" customHeight="1" x14ac:dyDescent="0.15">
      <c r="B190" s="165">
        <v>162</v>
      </c>
      <c r="C190" s="166" t="s">
        <v>172</v>
      </c>
      <c r="D190" s="167">
        <v>40</v>
      </c>
      <c r="E190" s="168">
        <v>1500</v>
      </c>
      <c r="G190" s="81"/>
      <c r="H190" s="60"/>
      <c r="I190" s="82"/>
    </row>
    <row r="191" spans="2:9" ht="15.75" customHeight="1" x14ac:dyDescent="0.15">
      <c r="B191" s="165">
        <v>163</v>
      </c>
      <c r="C191" s="166" t="s">
        <v>173</v>
      </c>
      <c r="D191" s="167">
        <v>30</v>
      </c>
      <c r="E191" s="174">
        <v>800</v>
      </c>
      <c r="G191" s="81"/>
      <c r="H191" s="60"/>
      <c r="I191" s="61"/>
    </row>
    <row r="192" spans="2:9" ht="15.75" customHeight="1" x14ac:dyDescent="0.15">
      <c r="B192" s="165">
        <v>164</v>
      </c>
      <c r="C192" s="166" t="s">
        <v>174</v>
      </c>
      <c r="D192" s="167">
        <v>30</v>
      </c>
      <c r="E192" s="168">
        <v>1500</v>
      </c>
      <c r="G192" s="81"/>
      <c r="H192" s="60"/>
      <c r="I192" s="82"/>
    </row>
    <row r="193" spans="2:5" ht="18.75" customHeight="1" x14ac:dyDescent="0.15">
      <c r="B193" s="175" t="s">
        <v>113</v>
      </c>
      <c r="C193" s="175"/>
      <c r="D193" s="175"/>
      <c r="E193" s="175"/>
    </row>
    <row r="194" spans="2:5" ht="15.75" customHeight="1" x14ac:dyDescent="0.15">
      <c r="B194" s="165">
        <v>165</v>
      </c>
      <c r="C194" s="166" t="s">
        <v>211</v>
      </c>
      <c r="D194" s="167">
        <v>40</v>
      </c>
      <c r="E194" s="168">
        <v>650</v>
      </c>
    </row>
    <row r="195" spans="2:5" ht="18" customHeight="1" x14ac:dyDescent="0.15">
      <c r="B195" s="127" t="s">
        <v>60</v>
      </c>
      <c r="C195" s="127"/>
      <c r="D195" s="127"/>
      <c r="E195" s="127"/>
    </row>
    <row r="196" spans="2:5" ht="12.75" customHeight="1" x14ac:dyDescent="0.15">
      <c r="B196" s="6">
        <v>166</v>
      </c>
      <c r="C196" s="162" t="s">
        <v>61</v>
      </c>
      <c r="D196" s="57">
        <v>60</v>
      </c>
      <c r="E196" s="51">
        <v>1000</v>
      </c>
    </row>
    <row r="197" spans="2:5" ht="12.75" customHeight="1" x14ac:dyDescent="0.15">
      <c r="B197" s="6">
        <v>167</v>
      </c>
      <c r="C197" s="4" t="s">
        <v>62</v>
      </c>
      <c r="D197" s="57">
        <v>90</v>
      </c>
      <c r="E197" s="51">
        <v>1350</v>
      </c>
    </row>
    <row r="198" spans="2:5" ht="12.75" customHeight="1" x14ac:dyDescent="0.15">
      <c r="B198" s="6">
        <v>168</v>
      </c>
      <c r="C198" s="4" t="s">
        <v>62</v>
      </c>
      <c r="D198" s="57">
        <v>60</v>
      </c>
      <c r="E198" s="58">
        <v>900</v>
      </c>
    </row>
    <row r="199" spans="2:5" ht="12.75" customHeight="1" x14ac:dyDescent="0.15">
      <c r="B199" s="6">
        <v>169</v>
      </c>
      <c r="C199" s="4" t="s">
        <v>175</v>
      </c>
      <c r="D199" s="57">
        <v>30</v>
      </c>
      <c r="E199" s="58">
        <v>350</v>
      </c>
    </row>
    <row r="200" spans="2:5" ht="12.75" customHeight="1" x14ac:dyDescent="0.15">
      <c r="B200" s="6">
        <v>170</v>
      </c>
      <c r="C200" s="4" t="s">
        <v>176</v>
      </c>
      <c r="D200" s="57">
        <v>20</v>
      </c>
      <c r="E200" s="58">
        <v>200</v>
      </c>
    </row>
    <row r="201" spans="2:5" ht="12.75" customHeight="1" x14ac:dyDescent="0.15">
      <c r="B201" s="6">
        <v>171</v>
      </c>
      <c r="C201" s="4" t="s">
        <v>177</v>
      </c>
      <c r="D201" s="57">
        <v>120</v>
      </c>
      <c r="E201" s="51">
        <v>1900</v>
      </c>
    </row>
    <row r="202" spans="2:5" ht="12.75" customHeight="1" x14ac:dyDescent="0.15">
      <c r="B202" s="6">
        <v>172</v>
      </c>
      <c r="C202" s="162" t="s">
        <v>178</v>
      </c>
      <c r="D202" s="57">
        <v>60</v>
      </c>
      <c r="E202" s="58">
        <v>900</v>
      </c>
    </row>
    <row r="203" spans="2:5" ht="12.75" customHeight="1" x14ac:dyDescent="0.15">
      <c r="B203" s="6">
        <v>173</v>
      </c>
      <c r="C203" s="4" t="s">
        <v>180</v>
      </c>
      <c r="D203" s="57">
        <v>60</v>
      </c>
      <c r="E203" s="58">
        <v>900</v>
      </c>
    </row>
    <row r="204" spans="2:5" ht="12.75" customHeight="1" x14ac:dyDescent="0.15">
      <c r="B204" s="6">
        <v>174</v>
      </c>
      <c r="C204" s="4" t="s">
        <v>63</v>
      </c>
      <c r="D204" s="57">
        <v>60</v>
      </c>
      <c r="E204" s="58">
        <v>900</v>
      </c>
    </row>
    <row r="205" spans="2:5" ht="12.75" customHeight="1" x14ac:dyDescent="0.15">
      <c r="B205" s="6">
        <v>175</v>
      </c>
      <c r="C205" s="4" t="s">
        <v>64</v>
      </c>
      <c r="D205" s="57">
        <v>40</v>
      </c>
      <c r="E205" s="58">
        <v>600</v>
      </c>
    </row>
    <row r="206" spans="2:5" ht="12.75" customHeight="1" x14ac:dyDescent="0.15">
      <c r="B206" s="6">
        <v>176</v>
      </c>
      <c r="C206" s="4" t="s">
        <v>181</v>
      </c>
      <c r="D206" s="57">
        <v>90</v>
      </c>
      <c r="E206" s="51">
        <v>1350</v>
      </c>
    </row>
    <row r="207" spans="2:5" ht="12.75" customHeight="1" x14ac:dyDescent="0.15">
      <c r="B207" s="6">
        <v>177</v>
      </c>
      <c r="C207" s="162" t="s">
        <v>182</v>
      </c>
      <c r="D207" s="57">
        <v>60</v>
      </c>
      <c r="E207" s="51">
        <v>1300</v>
      </c>
    </row>
    <row r="208" spans="2:5" ht="12.75" customHeight="1" x14ac:dyDescent="0.15">
      <c r="B208" s="6">
        <v>178</v>
      </c>
      <c r="C208" s="4" t="s">
        <v>183</v>
      </c>
      <c r="D208" s="57">
        <v>30</v>
      </c>
      <c r="E208" s="58">
        <v>500</v>
      </c>
    </row>
    <row r="209" spans="2:9" ht="12.75" customHeight="1" x14ac:dyDescent="0.15">
      <c r="B209" s="6">
        <v>179</v>
      </c>
      <c r="C209" s="4" t="s">
        <v>65</v>
      </c>
      <c r="D209" s="57">
        <v>40</v>
      </c>
      <c r="E209" s="58">
        <v>700</v>
      </c>
    </row>
    <row r="210" spans="2:9" ht="12.75" customHeight="1" x14ac:dyDescent="0.15">
      <c r="B210" s="6">
        <v>180</v>
      </c>
      <c r="C210" s="162" t="s">
        <v>184</v>
      </c>
      <c r="D210" s="57">
        <v>60</v>
      </c>
      <c r="E210" s="51">
        <v>1300</v>
      </c>
    </row>
    <row r="211" spans="2:9" ht="12.75" customHeight="1" x14ac:dyDescent="0.15">
      <c r="B211" s="6">
        <v>181</v>
      </c>
      <c r="C211" s="4" t="s">
        <v>66</v>
      </c>
      <c r="D211" s="57">
        <v>30</v>
      </c>
      <c r="E211" s="58">
        <v>500</v>
      </c>
    </row>
    <row r="212" spans="2:9" ht="12.75" customHeight="1" x14ac:dyDescent="0.15">
      <c r="B212" s="6">
        <v>182</v>
      </c>
      <c r="C212" s="4" t="s">
        <v>434</v>
      </c>
      <c r="D212" s="57">
        <v>60</v>
      </c>
      <c r="E212" s="58">
        <v>2900</v>
      </c>
    </row>
    <row r="213" spans="2:9" ht="12.75" customHeight="1" x14ac:dyDescent="0.15">
      <c r="B213" s="6">
        <v>183</v>
      </c>
      <c r="C213" s="109" t="s">
        <v>467</v>
      </c>
      <c r="D213" s="110">
        <v>80</v>
      </c>
      <c r="E213" s="111">
        <v>1100</v>
      </c>
    </row>
    <row r="214" spans="2:9" ht="12.75" customHeight="1" x14ac:dyDescent="0.15">
      <c r="B214" s="6">
        <v>184</v>
      </c>
      <c r="C214" s="4" t="s">
        <v>67</v>
      </c>
      <c r="D214" s="57">
        <v>60</v>
      </c>
      <c r="E214" s="51">
        <v>1300</v>
      </c>
    </row>
    <row r="215" spans="2:9" ht="12.75" customHeight="1" x14ac:dyDescent="0.15">
      <c r="B215" s="6">
        <v>185</v>
      </c>
      <c r="C215" s="4" t="s">
        <v>310</v>
      </c>
      <c r="D215" s="57">
        <v>60</v>
      </c>
      <c r="E215" s="51">
        <v>1500</v>
      </c>
    </row>
    <row r="216" spans="2:9" ht="12.75" customHeight="1" x14ac:dyDescent="0.15">
      <c r="B216" s="6">
        <v>186</v>
      </c>
      <c r="C216" s="4" t="s">
        <v>311</v>
      </c>
      <c r="D216" s="57">
        <v>60</v>
      </c>
      <c r="E216" s="51">
        <v>3100</v>
      </c>
    </row>
    <row r="217" spans="2:9" ht="17.25" customHeight="1" x14ac:dyDescent="0.15">
      <c r="B217" s="132" t="s">
        <v>90</v>
      </c>
      <c r="C217" s="133"/>
      <c r="D217" s="133"/>
      <c r="E217" s="134"/>
    </row>
    <row r="218" spans="2:9" ht="16.5" customHeight="1" x14ac:dyDescent="0.15">
      <c r="B218" s="6">
        <v>187</v>
      </c>
      <c r="C218" s="4" t="s">
        <v>198</v>
      </c>
      <c r="D218" s="57">
        <v>60</v>
      </c>
      <c r="E218" s="51">
        <v>1100</v>
      </c>
      <c r="G218" s="59"/>
      <c r="H218" s="60"/>
      <c r="I218" s="82"/>
    </row>
    <row r="219" spans="2:9" ht="16.5" customHeight="1" x14ac:dyDescent="0.15">
      <c r="B219" s="6">
        <v>188</v>
      </c>
      <c r="C219" s="4" t="s">
        <v>185</v>
      </c>
      <c r="D219" s="57">
        <v>90</v>
      </c>
      <c r="E219" s="51">
        <v>1500</v>
      </c>
      <c r="G219" s="59"/>
      <c r="H219" s="60"/>
      <c r="I219" s="82"/>
    </row>
    <row r="220" spans="2:9" ht="16.5" customHeight="1" x14ac:dyDescent="0.15">
      <c r="B220" s="6">
        <v>189</v>
      </c>
      <c r="C220" s="4" t="s">
        <v>186</v>
      </c>
      <c r="D220" s="57">
        <v>120</v>
      </c>
      <c r="E220" s="51">
        <v>1900</v>
      </c>
      <c r="G220" s="59"/>
      <c r="H220" s="60"/>
      <c r="I220" s="82"/>
    </row>
    <row r="221" spans="2:9" ht="18" customHeight="1" x14ac:dyDescent="0.15">
      <c r="B221" s="127" t="s">
        <v>114</v>
      </c>
      <c r="C221" s="127"/>
      <c r="D221" s="127"/>
      <c r="E221" s="127"/>
      <c r="G221" s="59"/>
      <c r="H221" s="60"/>
      <c r="I221" s="82"/>
    </row>
    <row r="222" spans="2:9" ht="25.5" customHeight="1" x14ac:dyDescent="0.15">
      <c r="B222" s="6">
        <v>190</v>
      </c>
      <c r="C222" s="4" t="s">
        <v>199</v>
      </c>
      <c r="D222" s="57">
        <v>90</v>
      </c>
      <c r="E222" s="51">
        <v>1600</v>
      </c>
      <c r="G222" s="59"/>
      <c r="H222" s="60"/>
      <c r="I222" s="82"/>
    </row>
    <row r="223" spans="2:9" ht="15.75" customHeight="1" x14ac:dyDescent="0.15">
      <c r="B223" s="6">
        <v>191</v>
      </c>
      <c r="C223" s="4" t="s">
        <v>68</v>
      </c>
      <c r="D223" s="57">
        <v>90</v>
      </c>
      <c r="E223" s="51">
        <v>1200</v>
      </c>
      <c r="G223" s="59"/>
      <c r="H223" s="60"/>
      <c r="I223" s="82"/>
    </row>
    <row r="224" spans="2:9" ht="15.75" customHeight="1" x14ac:dyDescent="0.15">
      <c r="B224" s="6">
        <v>192</v>
      </c>
      <c r="C224" s="4" t="s">
        <v>69</v>
      </c>
      <c r="D224" s="57">
        <v>90</v>
      </c>
      <c r="E224" s="51">
        <v>1200</v>
      </c>
      <c r="G224" s="59"/>
      <c r="H224" s="60"/>
      <c r="I224" s="82"/>
    </row>
    <row r="225" spans="2:9" ht="15.75" customHeight="1" x14ac:dyDescent="0.15">
      <c r="B225" s="6">
        <v>193</v>
      </c>
      <c r="C225" s="4" t="s">
        <v>70</v>
      </c>
      <c r="D225" s="57">
        <v>90</v>
      </c>
      <c r="E225" s="51">
        <v>1200</v>
      </c>
      <c r="G225" s="59"/>
      <c r="H225" s="60"/>
      <c r="I225" s="82"/>
    </row>
    <row r="226" spans="2:9" ht="18" customHeight="1" x14ac:dyDescent="0.15">
      <c r="B226" s="127" t="s">
        <v>229</v>
      </c>
      <c r="C226" s="127"/>
      <c r="D226" s="127"/>
      <c r="E226" s="127"/>
    </row>
    <row r="227" spans="2:9" ht="15.75" customHeight="1" x14ac:dyDescent="0.15">
      <c r="B227" s="20">
        <v>194</v>
      </c>
      <c r="C227" s="4" t="s">
        <v>241</v>
      </c>
      <c r="D227" s="57">
        <v>60</v>
      </c>
      <c r="E227" s="58">
        <v>800</v>
      </c>
      <c r="G227" s="81"/>
      <c r="H227" s="60"/>
      <c r="I227" s="61"/>
    </row>
    <row r="228" spans="2:9" ht="15.75" customHeight="1" x14ac:dyDescent="0.15">
      <c r="B228" s="20">
        <v>195</v>
      </c>
      <c r="C228" s="4" t="s">
        <v>239</v>
      </c>
      <c r="D228" s="57">
        <v>60</v>
      </c>
      <c r="E228" s="51">
        <v>1500</v>
      </c>
      <c r="G228" s="81"/>
      <c r="H228" s="60"/>
      <c r="I228" s="82"/>
    </row>
    <row r="229" spans="2:9" ht="15.75" customHeight="1" x14ac:dyDescent="0.15">
      <c r="B229" s="20">
        <v>196</v>
      </c>
      <c r="C229" s="4" t="s">
        <v>253</v>
      </c>
      <c r="D229" s="57">
        <v>60</v>
      </c>
      <c r="E229" s="51">
        <v>1200</v>
      </c>
      <c r="G229" s="81"/>
      <c r="H229" s="60"/>
      <c r="I229" s="82"/>
    </row>
    <row r="230" spans="2:9" ht="15.75" customHeight="1" x14ac:dyDescent="0.15">
      <c r="B230" s="20">
        <v>197</v>
      </c>
      <c r="C230" s="4" t="s">
        <v>238</v>
      </c>
      <c r="D230" s="57">
        <v>30</v>
      </c>
      <c r="E230" s="58">
        <v>700</v>
      </c>
      <c r="G230" s="81"/>
      <c r="H230" s="60"/>
      <c r="I230" s="82"/>
    </row>
    <row r="231" spans="2:9" ht="15.75" customHeight="1" x14ac:dyDescent="0.15">
      <c r="B231" s="20">
        <v>198</v>
      </c>
      <c r="C231" s="4" t="s">
        <v>249</v>
      </c>
      <c r="D231" s="57">
        <v>30</v>
      </c>
      <c r="E231" s="58">
        <v>400</v>
      </c>
      <c r="G231" s="81"/>
      <c r="H231" s="60"/>
      <c r="I231" s="82"/>
    </row>
    <row r="232" spans="2:9" ht="15.75" customHeight="1" x14ac:dyDescent="0.15">
      <c r="B232" s="20">
        <v>199</v>
      </c>
      <c r="C232" s="4" t="s">
        <v>243</v>
      </c>
      <c r="D232" s="57">
        <v>60</v>
      </c>
      <c r="E232" s="51">
        <v>1400</v>
      </c>
      <c r="G232" s="81"/>
      <c r="H232" s="60"/>
      <c r="I232" s="82"/>
    </row>
    <row r="233" spans="2:9" ht="15.75" customHeight="1" x14ac:dyDescent="0.15">
      <c r="B233" s="20">
        <v>200</v>
      </c>
      <c r="C233" s="4" t="s">
        <v>250</v>
      </c>
      <c r="D233" s="57">
        <v>20</v>
      </c>
      <c r="E233" s="51">
        <v>250</v>
      </c>
      <c r="G233" s="81"/>
      <c r="H233" s="60"/>
      <c r="I233" s="82"/>
    </row>
    <row r="234" spans="2:9" ht="15.75" customHeight="1" x14ac:dyDescent="0.15">
      <c r="B234" s="20">
        <v>201</v>
      </c>
      <c r="C234" s="4" t="s">
        <v>236</v>
      </c>
      <c r="D234" s="57">
        <v>30</v>
      </c>
      <c r="E234" s="58">
        <v>500</v>
      </c>
      <c r="G234" s="81"/>
      <c r="H234" s="60"/>
      <c r="I234" s="82"/>
    </row>
    <row r="235" spans="2:9" ht="15.75" customHeight="1" x14ac:dyDescent="0.15">
      <c r="B235" s="20">
        <v>202</v>
      </c>
      <c r="C235" s="4" t="s">
        <v>237</v>
      </c>
      <c r="D235" s="57">
        <v>30</v>
      </c>
      <c r="E235" s="58">
        <v>500</v>
      </c>
      <c r="G235" s="81"/>
      <c r="H235" s="60"/>
      <c r="I235" s="82"/>
    </row>
    <row r="236" spans="2:9" ht="15.75" customHeight="1" x14ac:dyDescent="0.15">
      <c r="B236" s="20">
        <v>203</v>
      </c>
      <c r="C236" s="4" t="s">
        <v>245</v>
      </c>
      <c r="D236" s="57">
        <v>30</v>
      </c>
      <c r="E236" s="58">
        <v>850</v>
      </c>
      <c r="G236" s="81"/>
      <c r="H236" s="60"/>
      <c r="I236" s="82"/>
    </row>
    <row r="237" spans="2:9" ht="15.75" customHeight="1" x14ac:dyDescent="0.15">
      <c r="B237" s="20">
        <v>204</v>
      </c>
      <c r="C237" s="4" t="s">
        <v>235</v>
      </c>
      <c r="D237" s="57">
        <v>20</v>
      </c>
      <c r="E237" s="58">
        <v>150</v>
      </c>
      <c r="G237" s="81"/>
      <c r="H237" s="60"/>
      <c r="I237" s="82"/>
    </row>
    <row r="238" spans="2:9" ht="15.75" customHeight="1" x14ac:dyDescent="0.15">
      <c r="B238" s="20">
        <v>205</v>
      </c>
      <c r="C238" s="4" t="s">
        <v>251</v>
      </c>
      <c r="D238" s="57">
        <v>30</v>
      </c>
      <c r="E238" s="58">
        <v>500</v>
      </c>
      <c r="G238" s="81"/>
      <c r="H238" s="60"/>
      <c r="I238" s="82"/>
    </row>
    <row r="239" spans="2:9" ht="15.75" customHeight="1" x14ac:dyDescent="0.15">
      <c r="B239" s="129" t="s">
        <v>230</v>
      </c>
      <c r="C239" s="130"/>
      <c r="D239" s="130"/>
      <c r="E239" s="131"/>
      <c r="G239" s="81"/>
      <c r="H239" s="60"/>
      <c r="I239" s="82"/>
    </row>
    <row r="240" spans="2:9" ht="15.75" customHeight="1" x14ac:dyDescent="0.15">
      <c r="B240" s="20">
        <v>206</v>
      </c>
      <c r="C240" s="4" t="s">
        <v>231</v>
      </c>
      <c r="D240" s="57">
        <v>60</v>
      </c>
      <c r="E240" s="58">
        <v>750</v>
      </c>
      <c r="G240" s="81"/>
      <c r="H240" s="60"/>
      <c r="I240" s="82"/>
    </row>
    <row r="241" spans="2:9" ht="15.75" customHeight="1" x14ac:dyDescent="0.15">
      <c r="B241" s="20">
        <v>207</v>
      </c>
      <c r="C241" s="4" t="s">
        <v>232</v>
      </c>
      <c r="D241" s="57">
        <v>30</v>
      </c>
      <c r="E241" s="58">
        <v>300</v>
      </c>
      <c r="G241" s="81"/>
      <c r="H241" s="60"/>
      <c r="I241" s="82"/>
    </row>
    <row r="242" spans="2:9" ht="15.75" customHeight="1" x14ac:dyDescent="0.15">
      <c r="B242" s="20">
        <v>208</v>
      </c>
      <c r="C242" s="4" t="s">
        <v>233</v>
      </c>
      <c r="D242" s="57">
        <v>20</v>
      </c>
      <c r="E242" s="58">
        <v>250</v>
      </c>
      <c r="G242" s="81"/>
      <c r="H242" s="60"/>
      <c r="I242" s="82"/>
    </row>
    <row r="243" spans="2:9" ht="15.75" customHeight="1" x14ac:dyDescent="0.15">
      <c r="B243" s="20">
        <v>209</v>
      </c>
      <c r="C243" s="4" t="s">
        <v>240</v>
      </c>
      <c r="D243" s="57">
        <v>20</v>
      </c>
      <c r="E243" s="51">
        <v>250</v>
      </c>
      <c r="G243" s="81"/>
      <c r="H243" s="60"/>
      <c r="I243" s="82"/>
    </row>
    <row r="244" spans="2:9" ht="15.75" customHeight="1" x14ac:dyDescent="0.15">
      <c r="B244" s="20">
        <v>210</v>
      </c>
      <c r="C244" s="4" t="s">
        <v>235</v>
      </c>
      <c r="D244" s="57">
        <v>20</v>
      </c>
      <c r="E244" s="58">
        <v>200</v>
      </c>
      <c r="G244" s="81"/>
      <c r="H244" s="60"/>
      <c r="I244" s="82"/>
    </row>
    <row r="245" spans="2:9" ht="15.75" customHeight="1" x14ac:dyDescent="0.15">
      <c r="B245" s="20">
        <v>211</v>
      </c>
      <c r="C245" s="4" t="s">
        <v>236</v>
      </c>
      <c r="D245" s="57">
        <v>40</v>
      </c>
      <c r="E245" s="58">
        <v>600</v>
      </c>
      <c r="G245" s="81"/>
      <c r="H245" s="60"/>
      <c r="I245" s="82"/>
    </row>
    <row r="246" spans="2:9" ht="15.75" customHeight="1" x14ac:dyDescent="0.15">
      <c r="B246" s="20">
        <v>212</v>
      </c>
      <c r="C246" s="4" t="s">
        <v>237</v>
      </c>
      <c r="D246" s="57">
        <v>30</v>
      </c>
      <c r="E246" s="58">
        <v>680</v>
      </c>
      <c r="G246" s="81"/>
      <c r="H246" s="60"/>
      <c r="I246" s="61"/>
    </row>
    <row r="247" spans="2:9" ht="15.75" customHeight="1" x14ac:dyDescent="0.15">
      <c r="B247" s="20">
        <v>213</v>
      </c>
      <c r="C247" s="4" t="s">
        <v>238</v>
      </c>
      <c r="D247" s="57">
        <v>30</v>
      </c>
      <c r="E247" s="58">
        <v>800</v>
      </c>
      <c r="G247" s="81"/>
      <c r="H247" s="60"/>
      <c r="I247" s="82"/>
    </row>
    <row r="248" spans="2:9" ht="15.75" customHeight="1" x14ac:dyDescent="0.15">
      <c r="B248" s="20">
        <v>214</v>
      </c>
      <c r="C248" s="4" t="s">
        <v>239</v>
      </c>
      <c r="D248" s="57">
        <v>60</v>
      </c>
      <c r="E248" s="58">
        <v>1600</v>
      </c>
      <c r="G248" s="81"/>
      <c r="H248" s="60"/>
      <c r="I248" s="82"/>
    </row>
    <row r="249" spans="2:9" ht="15.75" customHeight="1" x14ac:dyDescent="0.15">
      <c r="B249" s="20">
        <v>215</v>
      </c>
      <c r="C249" s="4" t="s">
        <v>251</v>
      </c>
      <c r="D249" s="57">
        <v>60</v>
      </c>
      <c r="E249" s="58">
        <v>900</v>
      </c>
      <c r="G249" s="81"/>
      <c r="H249" s="60"/>
      <c r="I249" s="82"/>
    </row>
    <row r="250" spans="2:9" ht="15.75" customHeight="1" x14ac:dyDescent="0.15">
      <c r="B250" s="132" t="s">
        <v>265</v>
      </c>
      <c r="C250" s="133"/>
      <c r="D250" s="133"/>
      <c r="E250" s="134"/>
      <c r="G250" s="81"/>
      <c r="H250" s="60"/>
      <c r="I250" s="61"/>
    </row>
    <row r="251" spans="2:9" ht="15.75" customHeight="1" x14ac:dyDescent="0.15">
      <c r="B251" s="6">
        <v>216</v>
      </c>
      <c r="C251" s="4" t="s">
        <v>241</v>
      </c>
      <c r="D251" s="57">
        <v>45</v>
      </c>
      <c r="E251" s="51">
        <v>700</v>
      </c>
      <c r="G251" s="81"/>
      <c r="H251" s="60"/>
      <c r="I251" s="61"/>
    </row>
    <row r="252" spans="2:9" ht="15.75" customHeight="1" x14ac:dyDescent="0.15">
      <c r="B252" s="6">
        <v>217</v>
      </c>
      <c r="C252" s="4" t="s">
        <v>242</v>
      </c>
      <c r="D252" s="57">
        <v>45</v>
      </c>
      <c r="E252" s="58">
        <v>500</v>
      </c>
      <c r="G252" s="81"/>
      <c r="H252" s="60"/>
      <c r="I252" s="61"/>
    </row>
    <row r="253" spans="2:9" ht="15.75" customHeight="1" x14ac:dyDescent="0.15">
      <c r="B253" s="6">
        <v>218</v>
      </c>
      <c r="C253" s="4" t="s">
        <v>243</v>
      </c>
      <c r="D253" s="57">
        <v>60</v>
      </c>
      <c r="E253" s="51">
        <v>1200</v>
      </c>
      <c r="G253" s="81"/>
      <c r="H253" s="60"/>
      <c r="I253" s="61"/>
    </row>
    <row r="254" spans="2:9" ht="15.75" customHeight="1" x14ac:dyDescent="0.15">
      <c r="B254" s="6">
        <v>219</v>
      </c>
      <c r="C254" s="4" t="s">
        <v>244</v>
      </c>
      <c r="D254" s="57">
        <v>45</v>
      </c>
      <c r="E254" s="58">
        <v>400</v>
      </c>
      <c r="G254" s="81"/>
      <c r="H254" s="60"/>
      <c r="I254" s="61"/>
    </row>
    <row r="255" spans="2:9" ht="15.75" customHeight="1" x14ac:dyDescent="0.15">
      <c r="B255" s="6">
        <v>220</v>
      </c>
      <c r="C255" s="4" t="s">
        <v>237</v>
      </c>
      <c r="D255" s="57">
        <v>30</v>
      </c>
      <c r="E255" s="58">
        <v>400</v>
      </c>
      <c r="G255" s="81"/>
      <c r="H255" s="60"/>
      <c r="I255" s="61"/>
    </row>
    <row r="256" spans="2:9" ht="15" customHeight="1" x14ac:dyDescent="0.15">
      <c r="B256" s="6">
        <v>221</v>
      </c>
      <c r="C256" s="4" t="s">
        <v>245</v>
      </c>
      <c r="D256" s="57">
        <v>60</v>
      </c>
      <c r="E256" s="58">
        <v>650</v>
      </c>
      <c r="G256" s="81"/>
      <c r="H256" s="60"/>
      <c r="I256" s="61"/>
    </row>
    <row r="257" spans="2:9" ht="15" customHeight="1" x14ac:dyDescent="0.15">
      <c r="B257" s="132" t="s">
        <v>234</v>
      </c>
      <c r="C257" s="133"/>
      <c r="D257" s="133"/>
      <c r="E257" s="134"/>
      <c r="G257" s="83"/>
      <c r="H257" s="84"/>
      <c r="I257" s="85"/>
    </row>
    <row r="258" spans="2:9" ht="15" customHeight="1" x14ac:dyDescent="0.15">
      <c r="B258" s="6">
        <v>222</v>
      </c>
      <c r="C258" s="4" t="s">
        <v>244</v>
      </c>
      <c r="D258" s="57">
        <v>45</v>
      </c>
      <c r="E258" s="58">
        <v>500</v>
      </c>
    </row>
    <row r="259" spans="2:9" ht="15" customHeight="1" x14ac:dyDescent="0.15">
      <c r="B259" s="6">
        <v>223</v>
      </c>
      <c r="C259" s="4" t="s">
        <v>237</v>
      </c>
      <c r="D259" s="57">
        <v>40</v>
      </c>
      <c r="E259" s="58">
        <v>600</v>
      </c>
    </row>
    <row r="260" spans="2:9" ht="15" customHeight="1" x14ac:dyDescent="0.15">
      <c r="B260" s="6">
        <v>224</v>
      </c>
      <c r="C260" s="4" t="s">
        <v>246</v>
      </c>
      <c r="D260" s="57">
        <v>45</v>
      </c>
      <c r="E260" s="58">
        <v>800</v>
      </c>
    </row>
    <row r="261" spans="2:9" ht="15" customHeight="1" x14ac:dyDescent="0.15">
      <c r="B261" s="6">
        <v>225</v>
      </c>
      <c r="C261" s="4" t="s">
        <v>241</v>
      </c>
      <c r="D261" s="57">
        <v>45</v>
      </c>
      <c r="E261" s="51">
        <v>900</v>
      </c>
    </row>
    <row r="262" spans="2:9" ht="15" customHeight="1" x14ac:dyDescent="0.15">
      <c r="B262" s="6">
        <v>226</v>
      </c>
      <c r="C262" s="4" t="s">
        <v>247</v>
      </c>
      <c r="D262" s="57">
        <v>90</v>
      </c>
      <c r="E262" s="51">
        <v>1600</v>
      </c>
    </row>
    <row r="263" spans="2:9" ht="18" customHeight="1" x14ac:dyDescent="0.15">
      <c r="B263" s="127" t="s">
        <v>306</v>
      </c>
      <c r="C263" s="127"/>
      <c r="D263" s="127"/>
      <c r="E263" s="127"/>
    </row>
    <row r="264" spans="2:9" ht="12.75" customHeight="1" x14ac:dyDescent="0.15">
      <c r="B264" s="6">
        <v>227</v>
      </c>
      <c r="C264" s="4" t="s">
        <v>241</v>
      </c>
      <c r="D264" s="57">
        <v>40</v>
      </c>
      <c r="E264" s="58">
        <v>600</v>
      </c>
      <c r="G264" s="81"/>
      <c r="H264" s="60"/>
      <c r="I264" s="61"/>
    </row>
    <row r="265" spans="2:9" ht="12.75" customHeight="1" x14ac:dyDescent="0.15">
      <c r="B265" s="6">
        <v>228</v>
      </c>
      <c r="C265" s="4" t="s">
        <v>252</v>
      </c>
      <c r="D265" s="57">
        <v>60</v>
      </c>
      <c r="E265" s="51">
        <v>1300</v>
      </c>
      <c r="G265" s="81"/>
      <c r="H265" s="60"/>
      <c r="I265" s="82"/>
    </row>
    <row r="266" spans="2:9" ht="12.75" customHeight="1" x14ac:dyDescent="0.15">
      <c r="B266" s="6">
        <v>229</v>
      </c>
      <c r="C266" s="4" t="s">
        <v>253</v>
      </c>
      <c r="D266" s="57">
        <v>60</v>
      </c>
      <c r="E266" s="58">
        <v>1100</v>
      </c>
      <c r="G266" s="81"/>
      <c r="H266" s="60"/>
      <c r="I266" s="61"/>
    </row>
    <row r="267" spans="2:9" ht="12.75" customHeight="1" x14ac:dyDescent="0.15">
      <c r="B267" s="6">
        <v>230</v>
      </c>
      <c r="C267" s="4" t="s">
        <v>254</v>
      </c>
      <c r="D267" s="57">
        <v>15</v>
      </c>
      <c r="E267" s="58">
        <v>150</v>
      </c>
      <c r="G267" s="81"/>
      <c r="H267" s="60"/>
      <c r="I267" s="61"/>
    </row>
    <row r="268" spans="2:9" ht="12.75" customHeight="1" x14ac:dyDescent="0.15">
      <c r="B268" s="6">
        <v>231</v>
      </c>
      <c r="C268" s="4" t="s">
        <v>255</v>
      </c>
      <c r="D268" s="57">
        <v>15</v>
      </c>
      <c r="E268" s="58">
        <v>200</v>
      </c>
      <c r="G268" s="81"/>
      <c r="H268" s="60"/>
      <c r="I268" s="61"/>
    </row>
    <row r="269" spans="2:9" ht="12.75" customHeight="1" x14ac:dyDescent="0.15">
      <c r="B269" s="6">
        <v>232</v>
      </c>
      <c r="C269" s="4" t="s">
        <v>238</v>
      </c>
      <c r="D269" s="57">
        <v>60</v>
      </c>
      <c r="E269" s="58">
        <v>600</v>
      </c>
    </row>
    <row r="270" spans="2:9" ht="12.75" customHeight="1" x14ac:dyDescent="0.15">
      <c r="B270" s="6">
        <v>233</v>
      </c>
      <c r="C270" s="4" t="s">
        <v>249</v>
      </c>
      <c r="D270" s="57">
        <v>20</v>
      </c>
      <c r="E270" s="58">
        <v>400</v>
      </c>
    </row>
    <row r="271" spans="2:9" ht="12.75" customHeight="1" x14ac:dyDescent="0.15">
      <c r="B271" s="6">
        <v>234</v>
      </c>
      <c r="C271" s="4" t="s">
        <v>247</v>
      </c>
      <c r="D271" s="57">
        <v>80</v>
      </c>
      <c r="E271" s="51">
        <v>1200</v>
      </c>
    </row>
    <row r="272" spans="2:9" ht="12.75" customHeight="1" x14ac:dyDescent="0.15">
      <c r="B272" s="6">
        <v>235</v>
      </c>
      <c r="C272" s="4" t="s">
        <v>256</v>
      </c>
      <c r="D272" s="57">
        <v>30</v>
      </c>
      <c r="E272" s="58">
        <v>250</v>
      </c>
    </row>
    <row r="273" spans="2:5" ht="12.75" customHeight="1" x14ac:dyDescent="0.15">
      <c r="B273" s="6">
        <v>236</v>
      </c>
      <c r="C273" s="4" t="s">
        <v>236</v>
      </c>
      <c r="D273" s="57">
        <v>30</v>
      </c>
      <c r="E273" s="58">
        <v>400</v>
      </c>
    </row>
    <row r="274" spans="2:5" ht="12.75" customHeight="1" x14ac:dyDescent="0.15">
      <c r="B274" s="6">
        <v>237</v>
      </c>
      <c r="C274" s="4" t="s">
        <v>237</v>
      </c>
      <c r="D274" s="57">
        <v>30</v>
      </c>
      <c r="E274" s="58">
        <v>400</v>
      </c>
    </row>
    <row r="275" spans="2:5" ht="12.75" customHeight="1" x14ac:dyDescent="0.15">
      <c r="B275" s="6">
        <v>238</v>
      </c>
      <c r="C275" s="4" t="s">
        <v>245</v>
      </c>
      <c r="D275" s="57">
        <v>40</v>
      </c>
      <c r="E275" s="58">
        <v>600</v>
      </c>
    </row>
    <row r="276" spans="2:5" ht="12.75" customHeight="1" x14ac:dyDescent="0.15">
      <c r="B276" s="6">
        <v>239</v>
      </c>
      <c r="C276" s="4" t="s">
        <v>251</v>
      </c>
      <c r="D276" s="57">
        <v>30</v>
      </c>
      <c r="E276" s="58">
        <v>350</v>
      </c>
    </row>
    <row r="277" spans="2:5" ht="18" customHeight="1" x14ac:dyDescent="0.15">
      <c r="B277" s="127" t="s">
        <v>212</v>
      </c>
      <c r="C277" s="127"/>
      <c r="D277" s="127"/>
      <c r="E277" s="127"/>
    </row>
    <row r="278" spans="2:5" ht="12.75" customHeight="1" x14ac:dyDescent="0.15">
      <c r="B278" s="6">
        <v>240</v>
      </c>
      <c r="C278" s="4" t="s">
        <v>252</v>
      </c>
      <c r="D278" s="57">
        <v>60</v>
      </c>
      <c r="E278" s="58">
        <v>1600</v>
      </c>
    </row>
    <row r="279" spans="2:5" ht="12.75" customHeight="1" x14ac:dyDescent="0.15">
      <c r="B279" s="6">
        <v>241</v>
      </c>
      <c r="C279" s="4" t="s">
        <v>253</v>
      </c>
      <c r="D279" s="57">
        <v>60</v>
      </c>
      <c r="E279" s="58">
        <v>1200</v>
      </c>
    </row>
    <row r="280" spans="2:5" ht="12.75" customHeight="1" x14ac:dyDescent="0.15">
      <c r="B280" s="6">
        <v>242</v>
      </c>
      <c r="C280" s="4" t="s">
        <v>257</v>
      </c>
      <c r="D280" s="57">
        <v>30</v>
      </c>
      <c r="E280" s="58">
        <v>1000</v>
      </c>
    </row>
    <row r="281" spans="2:5" ht="12.75" customHeight="1" x14ac:dyDescent="0.15">
      <c r="B281" s="6">
        <v>243</v>
      </c>
      <c r="C281" s="4" t="s">
        <v>258</v>
      </c>
      <c r="D281" s="57">
        <v>30</v>
      </c>
      <c r="E281" s="58">
        <v>500</v>
      </c>
    </row>
    <row r="282" spans="2:5" ht="12.75" customHeight="1" x14ac:dyDescent="0.15">
      <c r="B282" s="6">
        <v>244</v>
      </c>
      <c r="C282" s="4" t="s">
        <v>259</v>
      </c>
      <c r="D282" s="57">
        <v>25</v>
      </c>
      <c r="E282" s="58">
        <v>250</v>
      </c>
    </row>
    <row r="283" spans="2:5" ht="12.75" customHeight="1" x14ac:dyDescent="0.15">
      <c r="B283" s="6">
        <v>245</v>
      </c>
      <c r="C283" s="4" t="s">
        <v>260</v>
      </c>
      <c r="D283" s="57">
        <v>30</v>
      </c>
      <c r="E283" s="58">
        <v>300</v>
      </c>
    </row>
    <row r="284" spans="2:5" ht="12.75" customHeight="1" x14ac:dyDescent="0.15">
      <c r="B284" s="6">
        <v>246</v>
      </c>
      <c r="C284" s="4" t="s">
        <v>236</v>
      </c>
      <c r="D284" s="57">
        <v>30</v>
      </c>
      <c r="E284" s="58">
        <v>400</v>
      </c>
    </row>
    <row r="285" spans="2:5" ht="12.75" customHeight="1" x14ac:dyDescent="0.15">
      <c r="B285" s="6">
        <v>247</v>
      </c>
      <c r="C285" s="4" t="s">
        <v>261</v>
      </c>
      <c r="D285" s="57">
        <v>45</v>
      </c>
      <c r="E285" s="58">
        <v>600</v>
      </c>
    </row>
    <row r="286" spans="2:5" ht="12.75" customHeight="1" x14ac:dyDescent="0.15">
      <c r="B286" s="6">
        <v>248</v>
      </c>
      <c r="C286" s="4" t="s">
        <v>262</v>
      </c>
      <c r="D286" s="57">
        <v>90</v>
      </c>
      <c r="E286" s="58">
        <v>1100</v>
      </c>
    </row>
    <row r="287" spans="2:5" ht="12.75" customHeight="1" x14ac:dyDescent="0.15">
      <c r="B287" s="6">
        <v>249</v>
      </c>
      <c r="C287" s="4" t="s">
        <v>263</v>
      </c>
      <c r="D287" s="57">
        <v>60</v>
      </c>
      <c r="E287" s="58">
        <v>700</v>
      </c>
    </row>
    <row r="288" spans="2:5" ht="12.75" customHeight="1" x14ac:dyDescent="0.15">
      <c r="B288" s="6">
        <v>250</v>
      </c>
      <c r="C288" s="4" t="s">
        <v>238</v>
      </c>
      <c r="D288" s="57">
        <v>60</v>
      </c>
      <c r="E288" s="58">
        <v>800</v>
      </c>
    </row>
    <row r="289" spans="2:5" ht="12.75" customHeight="1" x14ac:dyDescent="0.15">
      <c r="B289" s="6">
        <v>251</v>
      </c>
      <c r="C289" s="4" t="s">
        <v>251</v>
      </c>
      <c r="D289" s="57">
        <v>40</v>
      </c>
      <c r="E289" s="58">
        <v>500</v>
      </c>
    </row>
    <row r="290" spans="2:5" ht="16.5" customHeight="1" x14ac:dyDescent="0.15">
      <c r="B290" s="127" t="s">
        <v>74</v>
      </c>
      <c r="C290" s="127"/>
      <c r="D290" s="127"/>
      <c r="E290" s="127"/>
    </row>
    <row r="291" spans="2:5" ht="12.75" customHeight="1" x14ac:dyDescent="0.15">
      <c r="B291" s="6">
        <v>252</v>
      </c>
      <c r="C291" s="4" t="s">
        <v>71</v>
      </c>
      <c r="D291" s="20"/>
      <c r="E291" s="58">
        <v>15</v>
      </c>
    </row>
    <row r="292" spans="2:5" ht="12.75" customHeight="1" x14ac:dyDescent="0.15">
      <c r="B292" s="124" t="s">
        <v>0</v>
      </c>
      <c r="C292" s="124"/>
      <c r="D292" s="124"/>
      <c r="E292" s="124"/>
    </row>
    <row r="293" spans="2:5" ht="12.75" customHeight="1" x14ac:dyDescent="0.15">
      <c r="B293" s="113">
        <v>253</v>
      </c>
      <c r="C293" s="114" t="s">
        <v>466</v>
      </c>
      <c r="D293" s="115"/>
      <c r="E293" s="116">
        <v>1200</v>
      </c>
    </row>
    <row r="294" spans="2:5" ht="12.75" customHeight="1" x14ac:dyDescent="0.15">
      <c r="B294" s="56">
        <v>254</v>
      </c>
      <c r="C294" s="78" t="s">
        <v>307</v>
      </c>
      <c r="D294" s="50"/>
      <c r="E294" s="86">
        <v>600</v>
      </c>
    </row>
    <row r="295" spans="2:5" ht="12.75" customHeight="1" x14ac:dyDescent="0.15">
      <c r="B295" s="56">
        <v>255</v>
      </c>
      <c r="C295" s="4" t="s">
        <v>1</v>
      </c>
      <c r="D295" s="20"/>
      <c r="E295" s="58">
        <v>145</v>
      </c>
    </row>
    <row r="296" spans="2:5" ht="12.75" customHeight="1" x14ac:dyDescent="0.15">
      <c r="B296" s="56">
        <v>256</v>
      </c>
      <c r="C296" s="4" t="s">
        <v>112</v>
      </c>
      <c r="D296" s="20"/>
      <c r="E296" s="51">
        <v>7.5</v>
      </c>
    </row>
    <row r="297" spans="2:5" ht="12.75" customHeight="1" x14ac:dyDescent="0.15">
      <c r="B297" s="56">
        <v>257</v>
      </c>
      <c r="C297" s="4" t="s">
        <v>2</v>
      </c>
      <c r="D297" s="20"/>
      <c r="E297" s="58">
        <v>5</v>
      </c>
    </row>
    <row r="298" spans="2:5" ht="12.75" customHeight="1" x14ac:dyDescent="0.15">
      <c r="B298" s="56">
        <v>258</v>
      </c>
      <c r="C298" s="78" t="s">
        <v>75</v>
      </c>
      <c r="D298" s="5"/>
      <c r="E298" s="58">
        <v>15</v>
      </c>
    </row>
    <row r="299" spans="2:5" ht="12.75" customHeight="1" x14ac:dyDescent="0.15">
      <c r="B299" s="129" t="s">
        <v>47</v>
      </c>
      <c r="C299" s="130"/>
      <c r="D299" s="130"/>
      <c r="E299" s="131"/>
    </row>
    <row r="300" spans="2:5" ht="13.5" customHeight="1" x14ac:dyDescent="0.15">
      <c r="B300" s="6">
        <v>259</v>
      </c>
      <c r="C300" s="4" t="s">
        <v>156</v>
      </c>
      <c r="D300" s="57">
        <v>60</v>
      </c>
      <c r="E300" s="58">
        <v>490</v>
      </c>
    </row>
    <row r="301" spans="2:5" ht="13.5" customHeight="1" x14ac:dyDescent="0.15">
      <c r="B301" s="6">
        <v>260</v>
      </c>
      <c r="C301" s="4" t="s">
        <v>157</v>
      </c>
      <c r="D301" s="20">
        <v>30</v>
      </c>
      <c r="E301" s="58">
        <v>550</v>
      </c>
    </row>
    <row r="302" spans="2:5" ht="13.5" customHeight="1" x14ac:dyDescent="0.15">
      <c r="B302" s="6">
        <v>261</v>
      </c>
      <c r="C302" s="4" t="s">
        <v>296</v>
      </c>
      <c r="D302" s="57">
        <v>180</v>
      </c>
      <c r="E302" s="58">
        <v>1350</v>
      </c>
    </row>
    <row r="303" spans="2:5" ht="13.5" customHeight="1" x14ac:dyDescent="0.15">
      <c r="B303" s="6">
        <v>262</v>
      </c>
      <c r="C303" s="4" t="s">
        <v>377</v>
      </c>
      <c r="D303" s="57">
        <v>180</v>
      </c>
      <c r="E303" s="58">
        <v>1550</v>
      </c>
    </row>
    <row r="304" spans="2:5" ht="13.5" customHeight="1" x14ac:dyDescent="0.15">
      <c r="B304" s="6">
        <v>263</v>
      </c>
      <c r="C304" s="4" t="s">
        <v>297</v>
      </c>
      <c r="D304" s="57">
        <v>180</v>
      </c>
      <c r="E304" s="58">
        <v>1400</v>
      </c>
    </row>
    <row r="305" spans="2:5" ht="13.5" customHeight="1" x14ac:dyDescent="0.15">
      <c r="B305" s="6">
        <v>264</v>
      </c>
      <c r="C305" s="4" t="s">
        <v>298</v>
      </c>
      <c r="D305" s="20">
        <v>180</v>
      </c>
      <c r="E305" s="58">
        <v>1200</v>
      </c>
    </row>
    <row r="306" spans="2:5" ht="13.5" customHeight="1" x14ac:dyDescent="0.15">
      <c r="B306" s="6">
        <v>265</v>
      </c>
      <c r="C306" s="4" t="s">
        <v>378</v>
      </c>
      <c r="D306" s="20">
        <v>180</v>
      </c>
      <c r="E306" s="58">
        <v>1300</v>
      </c>
    </row>
    <row r="307" spans="2:5" ht="13.5" customHeight="1" x14ac:dyDescent="0.15">
      <c r="B307" s="6">
        <v>266</v>
      </c>
      <c r="C307" s="4" t="s">
        <v>299</v>
      </c>
      <c r="D307" s="20">
        <v>20</v>
      </c>
      <c r="E307" s="58">
        <v>120</v>
      </c>
    </row>
    <row r="308" spans="2:5" ht="13.5" customHeight="1" x14ac:dyDescent="0.15">
      <c r="B308" s="6">
        <v>267</v>
      </c>
      <c r="C308" s="4" t="s">
        <v>433</v>
      </c>
      <c r="D308" s="20">
        <v>10</v>
      </c>
      <c r="E308" s="58">
        <v>90</v>
      </c>
    </row>
    <row r="309" spans="2:5" ht="13.5" customHeight="1" x14ac:dyDescent="0.15">
      <c r="B309" s="6">
        <v>268</v>
      </c>
      <c r="C309" s="4" t="s">
        <v>397</v>
      </c>
      <c r="D309" s="20">
        <v>30</v>
      </c>
      <c r="E309" s="58">
        <v>200</v>
      </c>
    </row>
    <row r="310" spans="2:5" ht="13.5" customHeight="1" x14ac:dyDescent="0.15">
      <c r="B310" s="6">
        <v>269</v>
      </c>
      <c r="C310" s="4" t="s">
        <v>48</v>
      </c>
      <c r="D310" s="57">
        <v>50</v>
      </c>
      <c r="E310" s="58">
        <v>710</v>
      </c>
    </row>
    <row r="311" spans="2:5" ht="13.5" customHeight="1" x14ac:dyDescent="0.15">
      <c r="B311" s="6">
        <v>270</v>
      </c>
      <c r="C311" s="4" t="s">
        <v>376</v>
      </c>
      <c r="D311" s="57">
        <v>90</v>
      </c>
      <c r="E311" s="58">
        <v>650</v>
      </c>
    </row>
    <row r="312" spans="2:5" ht="13.5" customHeight="1" x14ac:dyDescent="0.15">
      <c r="B312" s="6">
        <v>271</v>
      </c>
      <c r="C312" s="4" t="s">
        <v>295</v>
      </c>
      <c r="D312" s="57">
        <v>40</v>
      </c>
      <c r="E312" s="58">
        <v>250</v>
      </c>
    </row>
    <row r="313" spans="2:5" ht="13.5" customHeight="1" x14ac:dyDescent="0.15">
      <c r="B313" s="6">
        <v>272</v>
      </c>
      <c r="C313" s="4" t="s">
        <v>158</v>
      </c>
      <c r="D313" s="57">
        <v>25</v>
      </c>
      <c r="E313" s="58">
        <v>300</v>
      </c>
    </row>
    <row r="314" spans="2:5" ht="13.5" customHeight="1" x14ac:dyDescent="0.15">
      <c r="B314" s="6">
        <v>273</v>
      </c>
      <c r="C314" s="4" t="s">
        <v>159</v>
      </c>
      <c r="D314" s="57">
        <v>25</v>
      </c>
      <c r="E314" s="58">
        <v>150</v>
      </c>
    </row>
    <row r="315" spans="2:5" ht="13.5" customHeight="1" x14ac:dyDescent="0.15">
      <c r="B315" s="6">
        <v>274</v>
      </c>
      <c r="C315" s="4" t="s">
        <v>50</v>
      </c>
      <c r="D315" s="57">
        <v>25</v>
      </c>
      <c r="E315" s="58">
        <v>100</v>
      </c>
    </row>
    <row r="316" spans="2:5" ht="13.5" customHeight="1" x14ac:dyDescent="0.15">
      <c r="B316" s="6">
        <v>275</v>
      </c>
      <c r="C316" s="4" t="s">
        <v>396</v>
      </c>
      <c r="D316" s="57">
        <v>180</v>
      </c>
      <c r="E316" s="58">
        <v>860</v>
      </c>
    </row>
    <row r="317" spans="2:5" ht="13.5" customHeight="1" x14ac:dyDescent="0.15">
      <c r="B317" s="6">
        <v>276</v>
      </c>
      <c r="C317" s="109" t="s">
        <v>468</v>
      </c>
      <c r="D317" s="110">
        <v>30</v>
      </c>
      <c r="E317" s="111">
        <v>300</v>
      </c>
    </row>
    <row r="318" spans="2:5" ht="13.5" customHeight="1" x14ac:dyDescent="0.15">
      <c r="B318" s="6">
        <v>277</v>
      </c>
      <c r="C318" s="4" t="s">
        <v>51</v>
      </c>
      <c r="D318" s="57">
        <v>20</v>
      </c>
      <c r="E318" s="58">
        <v>150</v>
      </c>
    </row>
    <row r="319" spans="2:5" ht="13.5" customHeight="1" x14ac:dyDescent="0.15">
      <c r="B319" s="6">
        <v>278</v>
      </c>
      <c r="C319" s="4" t="s">
        <v>52</v>
      </c>
      <c r="D319" s="57">
        <v>30</v>
      </c>
      <c r="E319" s="58">
        <v>200</v>
      </c>
    </row>
    <row r="320" spans="2:5" ht="18" customHeight="1" x14ac:dyDescent="0.15">
      <c r="B320" s="132" t="s">
        <v>187</v>
      </c>
      <c r="C320" s="133"/>
      <c r="D320" s="133"/>
      <c r="E320" s="134"/>
    </row>
    <row r="321" spans="2:5" ht="14.25" customHeight="1" x14ac:dyDescent="0.15">
      <c r="B321" s="6">
        <v>279</v>
      </c>
      <c r="C321" s="87" t="s">
        <v>188</v>
      </c>
      <c r="D321" s="88"/>
      <c r="E321" s="89">
        <v>20</v>
      </c>
    </row>
    <row r="322" spans="2:5" ht="14.25" customHeight="1" x14ac:dyDescent="0.15">
      <c r="B322" s="6">
        <v>280</v>
      </c>
      <c r="C322" s="87" t="s">
        <v>379</v>
      </c>
      <c r="D322" s="88"/>
      <c r="E322" s="89">
        <v>50</v>
      </c>
    </row>
    <row r="323" spans="2:5" ht="14.25" customHeight="1" x14ac:dyDescent="0.15">
      <c r="B323" s="6">
        <v>281</v>
      </c>
      <c r="C323" s="87" t="s">
        <v>384</v>
      </c>
      <c r="D323" s="88"/>
      <c r="E323" s="89">
        <v>130</v>
      </c>
    </row>
    <row r="324" spans="2:5" ht="14.25" customHeight="1" x14ac:dyDescent="0.15">
      <c r="B324" s="6">
        <v>282</v>
      </c>
      <c r="C324" s="87" t="s">
        <v>380</v>
      </c>
      <c r="D324" s="88"/>
      <c r="E324" s="89">
        <v>10</v>
      </c>
    </row>
    <row r="325" spans="2:5" ht="14.25" customHeight="1" x14ac:dyDescent="0.15">
      <c r="B325" s="6">
        <v>283</v>
      </c>
      <c r="C325" s="87" t="s">
        <v>381</v>
      </c>
      <c r="D325" s="88"/>
      <c r="E325" s="89">
        <v>70</v>
      </c>
    </row>
    <row r="326" spans="2:5" ht="14.25" customHeight="1" x14ac:dyDescent="0.15">
      <c r="B326" s="6">
        <v>284</v>
      </c>
      <c r="C326" s="87" t="s">
        <v>383</v>
      </c>
      <c r="D326" s="88"/>
      <c r="E326" s="89">
        <v>50</v>
      </c>
    </row>
    <row r="327" spans="2:5" ht="14.25" customHeight="1" x14ac:dyDescent="0.15">
      <c r="B327" s="6">
        <v>285</v>
      </c>
      <c r="C327" s="87" t="s">
        <v>189</v>
      </c>
      <c r="D327" s="88"/>
      <c r="E327" s="89">
        <v>300</v>
      </c>
    </row>
    <row r="328" spans="2:5" ht="14.25" customHeight="1" x14ac:dyDescent="0.15">
      <c r="B328" s="6">
        <v>286</v>
      </c>
      <c r="C328" s="87" t="s">
        <v>190</v>
      </c>
      <c r="D328" s="88"/>
      <c r="E328" s="89">
        <v>50</v>
      </c>
    </row>
    <row r="329" spans="2:5" ht="14.25" customHeight="1" x14ac:dyDescent="0.15">
      <c r="B329" s="6">
        <v>287</v>
      </c>
      <c r="C329" s="87" t="s">
        <v>191</v>
      </c>
      <c r="D329" s="88"/>
      <c r="E329" s="89">
        <v>5</v>
      </c>
    </row>
    <row r="330" spans="2:5" ht="14.25" customHeight="1" x14ac:dyDescent="0.15">
      <c r="B330" s="6">
        <v>288</v>
      </c>
      <c r="C330" s="87" t="s">
        <v>382</v>
      </c>
      <c r="D330" s="88"/>
      <c r="E330" s="89">
        <v>300</v>
      </c>
    </row>
    <row r="331" spans="2:5" ht="14.25" customHeight="1" x14ac:dyDescent="0.15">
      <c r="B331" s="6">
        <v>289</v>
      </c>
      <c r="C331" s="87" t="s">
        <v>192</v>
      </c>
      <c r="D331" s="88"/>
      <c r="E331" s="89">
        <v>100</v>
      </c>
    </row>
    <row r="332" spans="2:5" ht="18" customHeight="1" x14ac:dyDescent="0.15">
      <c r="B332" s="129" t="s">
        <v>53</v>
      </c>
      <c r="C332" s="130"/>
      <c r="D332" s="130"/>
      <c r="E332" s="131"/>
    </row>
    <row r="333" spans="2:5" ht="14.25" customHeight="1" x14ac:dyDescent="0.15">
      <c r="B333" s="6">
        <v>290</v>
      </c>
      <c r="C333" s="4" t="s">
        <v>54</v>
      </c>
      <c r="D333" s="57">
        <v>15</v>
      </c>
      <c r="E333" s="58">
        <v>200</v>
      </c>
    </row>
    <row r="334" spans="2:5" ht="14.25" customHeight="1" x14ac:dyDescent="0.15">
      <c r="B334" s="6">
        <v>291</v>
      </c>
      <c r="C334" s="4" t="s">
        <v>55</v>
      </c>
      <c r="D334" s="57">
        <v>15</v>
      </c>
      <c r="E334" s="58">
        <v>300</v>
      </c>
    </row>
    <row r="335" spans="2:5" ht="14.25" customHeight="1" x14ac:dyDescent="0.15">
      <c r="B335" s="6">
        <v>292</v>
      </c>
      <c r="C335" s="4" t="s">
        <v>412</v>
      </c>
      <c r="D335" s="57">
        <v>65</v>
      </c>
      <c r="E335" s="58">
        <v>1500</v>
      </c>
    </row>
    <row r="336" spans="2:5" ht="14.25" customHeight="1" x14ac:dyDescent="0.15">
      <c r="B336" s="6">
        <v>293</v>
      </c>
      <c r="C336" s="4" t="s">
        <v>409</v>
      </c>
      <c r="D336" s="57">
        <v>65</v>
      </c>
      <c r="E336" s="58">
        <v>1700</v>
      </c>
    </row>
    <row r="337" spans="2:5" ht="14.25" customHeight="1" x14ac:dyDescent="0.15">
      <c r="B337" s="6">
        <v>294</v>
      </c>
      <c r="C337" s="4" t="s">
        <v>408</v>
      </c>
      <c r="D337" s="57">
        <v>45</v>
      </c>
      <c r="E337" s="51">
        <v>1200</v>
      </c>
    </row>
    <row r="338" spans="2:5" ht="14.25" customHeight="1" x14ac:dyDescent="0.15">
      <c r="B338" s="6">
        <v>295</v>
      </c>
      <c r="C338" s="4" t="s">
        <v>407</v>
      </c>
      <c r="D338" s="20">
        <v>45</v>
      </c>
      <c r="E338" s="51">
        <v>1500</v>
      </c>
    </row>
    <row r="339" spans="2:5" ht="14.25" customHeight="1" x14ac:dyDescent="0.15">
      <c r="B339" s="6">
        <v>296</v>
      </c>
      <c r="C339" s="4" t="s">
        <v>410</v>
      </c>
      <c r="D339" s="57">
        <v>40</v>
      </c>
      <c r="E339" s="58">
        <v>600</v>
      </c>
    </row>
    <row r="340" spans="2:5" ht="14.25" customHeight="1" x14ac:dyDescent="0.15">
      <c r="B340" s="6">
        <v>297</v>
      </c>
      <c r="C340" s="4" t="s">
        <v>411</v>
      </c>
      <c r="D340" s="57">
        <v>40</v>
      </c>
      <c r="E340" s="58">
        <v>500</v>
      </c>
    </row>
    <row r="341" spans="2:5" ht="14.25" customHeight="1" x14ac:dyDescent="0.15">
      <c r="B341" s="6">
        <v>298</v>
      </c>
      <c r="C341" s="4" t="s">
        <v>397</v>
      </c>
      <c r="D341" s="57">
        <v>30</v>
      </c>
      <c r="E341" s="58">
        <v>200</v>
      </c>
    </row>
    <row r="342" spans="2:5" ht="14.25" customHeight="1" x14ac:dyDescent="0.15">
      <c r="B342" s="6">
        <v>299</v>
      </c>
      <c r="C342" s="4" t="s">
        <v>56</v>
      </c>
      <c r="D342" s="57">
        <v>60</v>
      </c>
      <c r="E342" s="58">
        <v>400</v>
      </c>
    </row>
    <row r="343" spans="2:5" ht="14.25" customHeight="1" x14ac:dyDescent="0.15">
      <c r="B343" s="6">
        <v>300</v>
      </c>
      <c r="C343" s="4" t="s">
        <v>49</v>
      </c>
      <c r="D343" s="57">
        <v>25</v>
      </c>
      <c r="E343" s="58">
        <v>150</v>
      </c>
    </row>
    <row r="344" spans="2:5" ht="14.25" customHeight="1" x14ac:dyDescent="0.15">
      <c r="B344" s="6">
        <v>301</v>
      </c>
      <c r="C344" s="4" t="s">
        <v>50</v>
      </c>
      <c r="D344" s="57">
        <v>20</v>
      </c>
      <c r="E344" s="58">
        <v>50</v>
      </c>
    </row>
    <row r="345" spans="2:5" ht="15.75" customHeight="1" x14ac:dyDescent="0.15">
      <c r="B345" s="127" t="s">
        <v>3</v>
      </c>
      <c r="C345" s="127"/>
      <c r="D345" s="127"/>
      <c r="E345" s="127"/>
    </row>
    <row r="346" spans="2:5" ht="15" customHeight="1" x14ac:dyDescent="0.15">
      <c r="B346" s="6">
        <v>302</v>
      </c>
      <c r="C346" s="4" t="s">
        <v>105</v>
      </c>
      <c r="D346" s="57">
        <v>40</v>
      </c>
      <c r="E346" s="51">
        <v>1000</v>
      </c>
    </row>
    <row r="347" spans="2:5" ht="15" customHeight="1" x14ac:dyDescent="0.15">
      <c r="B347" s="6">
        <v>303</v>
      </c>
      <c r="C347" s="90" t="s">
        <v>398</v>
      </c>
      <c r="D347" s="57">
        <v>60</v>
      </c>
      <c r="E347" s="51">
        <v>1500</v>
      </c>
    </row>
    <row r="348" spans="2:5" ht="15" customHeight="1" x14ac:dyDescent="0.15">
      <c r="B348" s="6">
        <v>304</v>
      </c>
      <c r="C348" s="4" t="s">
        <v>106</v>
      </c>
      <c r="D348" s="57">
        <v>40</v>
      </c>
      <c r="E348" s="51">
        <v>1000</v>
      </c>
    </row>
    <row r="349" spans="2:5" ht="15" customHeight="1" x14ac:dyDescent="0.15">
      <c r="B349" s="6">
        <v>305</v>
      </c>
      <c r="C349" s="4" t="s">
        <v>107</v>
      </c>
      <c r="D349" s="57">
        <v>40</v>
      </c>
      <c r="E349" s="51">
        <v>2100</v>
      </c>
    </row>
    <row r="350" spans="2:5" ht="15" customHeight="1" x14ac:dyDescent="0.15">
      <c r="B350" s="6">
        <v>306</v>
      </c>
      <c r="C350" s="4" t="s">
        <v>108</v>
      </c>
      <c r="D350" s="57">
        <v>40</v>
      </c>
      <c r="E350" s="51">
        <v>1000</v>
      </c>
    </row>
    <row r="351" spans="2:5" ht="15" customHeight="1" x14ac:dyDescent="0.15">
      <c r="B351" s="6">
        <v>307</v>
      </c>
      <c r="C351" s="4" t="s">
        <v>104</v>
      </c>
      <c r="D351" s="57">
        <v>40</v>
      </c>
      <c r="E351" s="51">
        <v>1000</v>
      </c>
    </row>
    <row r="352" spans="2:5" ht="15" customHeight="1" x14ac:dyDescent="0.15">
      <c r="B352" s="6">
        <v>308</v>
      </c>
      <c r="C352" s="4" t="s">
        <v>117</v>
      </c>
      <c r="D352" s="57">
        <v>40</v>
      </c>
      <c r="E352" s="51">
        <v>1000</v>
      </c>
    </row>
    <row r="353" spans="2:5" ht="15" customHeight="1" x14ac:dyDescent="0.15">
      <c r="B353" s="6">
        <v>309</v>
      </c>
      <c r="C353" s="4" t="s">
        <v>220</v>
      </c>
      <c r="D353" s="57">
        <v>40</v>
      </c>
      <c r="E353" s="51">
        <v>1000</v>
      </c>
    </row>
    <row r="354" spans="2:5" ht="15" customHeight="1" x14ac:dyDescent="0.15">
      <c r="B354" s="6">
        <v>310</v>
      </c>
      <c r="C354" s="4" t="s">
        <v>221</v>
      </c>
      <c r="D354" s="57">
        <v>20</v>
      </c>
      <c r="E354" s="58">
        <v>800</v>
      </c>
    </row>
    <row r="355" spans="2:5" ht="15" customHeight="1" x14ac:dyDescent="0.15">
      <c r="B355" s="6">
        <v>311</v>
      </c>
      <c r="C355" s="4" t="s">
        <v>118</v>
      </c>
      <c r="D355" s="57">
        <v>40</v>
      </c>
      <c r="E355" s="51">
        <v>1000</v>
      </c>
    </row>
    <row r="356" spans="2:5" ht="15" customHeight="1" x14ac:dyDescent="0.15">
      <c r="B356" s="6">
        <v>312</v>
      </c>
      <c r="C356" s="4" t="s">
        <v>399</v>
      </c>
      <c r="D356" s="57"/>
      <c r="E356" s="51">
        <v>1000</v>
      </c>
    </row>
    <row r="357" spans="2:5" ht="15" customHeight="1" x14ac:dyDescent="0.15">
      <c r="B357" s="6">
        <v>313</v>
      </c>
      <c r="C357" s="4" t="s">
        <v>400</v>
      </c>
      <c r="D357" s="57"/>
      <c r="E357" s="51">
        <v>300</v>
      </c>
    </row>
    <row r="358" spans="2:5" ht="18.75" customHeight="1" x14ac:dyDescent="0.15">
      <c r="B358" s="125" t="s">
        <v>119</v>
      </c>
      <c r="C358" s="128"/>
      <c r="D358" s="128"/>
      <c r="E358" s="126"/>
    </row>
    <row r="359" spans="2:5" ht="14.25" customHeight="1" x14ac:dyDescent="0.15">
      <c r="B359" s="6">
        <v>314</v>
      </c>
      <c r="C359" s="4" t="s">
        <v>120</v>
      </c>
      <c r="D359" s="57">
        <v>60</v>
      </c>
      <c r="E359" s="58">
        <v>600</v>
      </c>
    </row>
    <row r="360" spans="2:5" ht="14.25" customHeight="1" x14ac:dyDescent="0.15">
      <c r="B360" s="6">
        <v>315</v>
      </c>
      <c r="C360" s="4" t="s">
        <v>121</v>
      </c>
      <c r="D360" s="57">
        <v>60</v>
      </c>
      <c r="E360" s="51">
        <v>1600</v>
      </c>
    </row>
    <row r="361" spans="2:5" ht="14.25" customHeight="1" x14ac:dyDescent="0.15">
      <c r="B361" s="6">
        <v>316</v>
      </c>
      <c r="C361" s="4" t="s">
        <v>122</v>
      </c>
      <c r="D361" s="57">
        <v>180</v>
      </c>
      <c r="E361" s="51">
        <v>1800</v>
      </c>
    </row>
    <row r="362" spans="2:5" ht="14.25" customHeight="1" x14ac:dyDescent="0.15">
      <c r="B362" s="6">
        <v>317</v>
      </c>
      <c r="C362" s="4" t="s">
        <v>123</v>
      </c>
      <c r="D362" s="57">
        <v>180</v>
      </c>
      <c r="E362" s="51">
        <v>1200</v>
      </c>
    </row>
    <row r="363" spans="2:5" ht="14.25" customHeight="1" x14ac:dyDescent="0.15">
      <c r="B363" s="6">
        <v>318</v>
      </c>
      <c r="C363" s="4" t="s">
        <v>124</v>
      </c>
      <c r="D363" s="57">
        <v>60</v>
      </c>
      <c r="E363" s="58">
        <v>800</v>
      </c>
    </row>
    <row r="364" spans="2:5" ht="14.25" customHeight="1" x14ac:dyDescent="0.15">
      <c r="B364" s="6">
        <v>319</v>
      </c>
      <c r="C364" s="4" t="s">
        <v>125</v>
      </c>
      <c r="D364" s="57">
        <v>30</v>
      </c>
      <c r="E364" s="58">
        <v>150</v>
      </c>
    </row>
    <row r="365" spans="2:5" ht="30" customHeight="1" x14ac:dyDescent="0.15">
      <c r="B365" s="121" t="s">
        <v>223</v>
      </c>
      <c r="C365" s="122"/>
      <c r="D365" s="122"/>
      <c r="E365" s="123"/>
    </row>
    <row r="366" spans="2:5" ht="21" customHeight="1" x14ac:dyDescent="0.15">
      <c r="B366" s="6">
        <v>320</v>
      </c>
      <c r="C366" s="78" t="s">
        <v>228</v>
      </c>
      <c r="D366" s="6">
        <v>60</v>
      </c>
      <c r="E366" s="91">
        <v>1300</v>
      </c>
    </row>
    <row r="367" spans="2:5" ht="21" customHeight="1" x14ac:dyDescent="0.15">
      <c r="B367" s="6">
        <v>321</v>
      </c>
      <c r="C367" s="78" t="s">
        <v>224</v>
      </c>
      <c r="D367" s="6">
        <v>60</v>
      </c>
      <c r="E367" s="91">
        <v>450</v>
      </c>
    </row>
    <row r="368" spans="2:5" ht="21" customHeight="1" x14ac:dyDescent="0.15">
      <c r="B368" s="6">
        <v>322</v>
      </c>
      <c r="C368" s="78" t="s">
        <v>227</v>
      </c>
      <c r="D368" s="6">
        <v>60</v>
      </c>
      <c r="E368" s="91">
        <v>500</v>
      </c>
    </row>
    <row r="369" spans="2:5" ht="21" customHeight="1" x14ac:dyDescent="0.15">
      <c r="B369" s="6">
        <v>323</v>
      </c>
      <c r="C369" s="78" t="s">
        <v>225</v>
      </c>
      <c r="D369" s="6">
        <v>60</v>
      </c>
      <c r="E369" s="91">
        <v>2100</v>
      </c>
    </row>
    <row r="370" spans="2:5" ht="21" customHeight="1" x14ac:dyDescent="0.15">
      <c r="B370" s="6">
        <v>324</v>
      </c>
      <c r="C370" s="78" t="s">
        <v>226</v>
      </c>
      <c r="D370" s="6">
        <v>60</v>
      </c>
      <c r="E370" s="6">
        <v>3000</v>
      </c>
    </row>
    <row r="371" spans="2:5" ht="21" customHeight="1" x14ac:dyDescent="0.15">
      <c r="B371" s="6">
        <v>325</v>
      </c>
      <c r="C371" s="78" t="s">
        <v>222</v>
      </c>
      <c r="D371" s="6"/>
      <c r="E371" s="91">
        <v>550</v>
      </c>
    </row>
    <row r="372" spans="2:5" ht="21.75" customHeight="1" x14ac:dyDescent="0.15">
      <c r="B372" s="141" t="s">
        <v>375</v>
      </c>
      <c r="C372" s="142"/>
      <c r="D372" s="142"/>
      <c r="E372" s="142"/>
    </row>
    <row r="373" spans="2:5" ht="22.5" customHeight="1" x14ac:dyDescent="0.15">
      <c r="B373" s="6">
        <v>326</v>
      </c>
      <c r="C373" s="92" t="s">
        <v>312</v>
      </c>
      <c r="D373" s="93"/>
      <c r="E373" s="91">
        <v>1950</v>
      </c>
    </row>
    <row r="374" spans="2:5" ht="22.5" customHeight="1" x14ac:dyDescent="0.15">
      <c r="B374" s="56">
        <v>327</v>
      </c>
      <c r="C374" s="94" t="s">
        <v>320</v>
      </c>
      <c r="D374" s="95"/>
      <c r="E374" s="96">
        <v>2880</v>
      </c>
    </row>
    <row r="375" spans="2:5" ht="22.5" customHeight="1" x14ac:dyDescent="0.15">
      <c r="B375" s="6">
        <v>328</v>
      </c>
      <c r="C375" s="94" t="s">
        <v>387</v>
      </c>
      <c r="D375" s="97"/>
      <c r="E375" s="86">
        <v>2990</v>
      </c>
    </row>
    <row r="376" spans="2:5" ht="17.25" customHeight="1" x14ac:dyDescent="0.15">
      <c r="B376" s="121" t="s">
        <v>389</v>
      </c>
      <c r="C376" s="122"/>
      <c r="D376" s="122"/>
      <c r="E376" s="123"/>
    </row>
    <row r="377" spans="2:5" s="98" customFormat="1" ht="21" customHeight="1" x14ac:dyDescent="0.2">
      <c r="B377" s="6">
        <v>329</v>
      </c>
      <c r="C377" s="78" t="s">
        <v>314</v>
      </c>
      <c r="D377" s="97"/>
      <c r="E377" s="86">
        <v>1890</v>
      </c>
    </row>
    <row r="378" spans="2:5" s="98" customFormat="1" ht="21" customHeight="1" x14ac:dyDescent="0.2">
      <c r="B378" s="6">
        <v>330</v>
      </c>
      <c r="C378" s="78" t="s">
        <v>315</v>
      </c>
      <c r="D378" s="97"/>
      <c r="E378" s="86">
        <v>2070</v>
      </c>
    </row>
    <row r="379" spans="2:5" s="98" customFormat="1" ht="21" customHeight="1" x14ac:dyDescent="0.2">
      <c r="B379" s="6">
        <v>331</v>
      </c>
      <c r="C379" s="78" t="s">
        <v>316</v>
      </c>
      <c r="D379" s="97"/>
      <c r="E379" s="86">
        <v>2100</v>
      </c>
    </row>
    <row r="380" spans="2:5" s="98" customFormat="1" ht="21" customHeight="1" x14ac:dyDescent="0.2">
      <c r="B380" s="6">
        <v>332</v>
      </c>
      <c r="C380" s="99" t="s">
        <v>317</v>
      </c>
      <c r="D380" s="100"/>
      <c r="E380" s="101">
        <v>2790</v>
      </c>
    </row>
    <row r="381" spans="2:5" ht="20.25" customHeight="1" x14ac:dyDescent="0.15">
      <c r="B381" s="118" t="s">
        <v>386</v>
      </c>
      <c r="C381" s="119"/>
      <c r="D381" s="119"/>
      <c r="E381" s="120"/>
    </row>
    <row r="382" spans="2:5" ht="22.5" customHeight="1" x14ac:dyDescent="0.15">
      <c r="B382" s="6">
        <v>333</v>
      </c>
      <c r="C382" s="78" t="s">
        <v>403</v>
      </c>
      <c r="D382" s="95"/>
      <c r="E382" s="86">
        <v>2750</v>
      </c>
    </row>
    <row r="383" spans="2:5" ht="22.5" customHeight="1" x14ac:dyDescent="0.15">
      <c r="B383" s="6">
        <v>334</v>
      </c>
      <c r="C383" s="78" t="s">
        <v>402</v>
      </c>
      <c r="D383" s="95"/>
      <c r="E383" s="86">
        <v>2750</v>
      </c>
    </row>
    <row r="384" spans="2:5" ht="24.75" customHeight="1" x14ac:dyDescent="0.15">
      <c r="B384" s="6">
        <v>335</v>
      </c>
      <c r="C384" s="78" t="s">
        <v>401</v>
      </c>
      <c r="D384" s="95"/>
      <c r="E384" s="86">
        <v>2750</v>
      </c>
    </row>
    <row r="385" spans="2:5" ht="21.75" customHeight="1" x14ac:dyDescent="0.15">
      <c r="B385" s="6">
        <v>336</v>
      </c>
      <c r="C385" s="78" t="s">
        <v>404</v>
      </c>
      <c r="D385" s="95"/>
      <c r="E385" s="86">
        <v>2750</v>
      </c>
    </row>
    <row r="386" spans="2:5" ht="24.75" customHeight="1" x14ac:dyDescent="0.15">
      <c r="B386" s="6">
        <v>337</v>
      </c>
      <c r="C386" s="78" t="s">
        <v>319</v>
      </c>
      <c r="D386" s="95"/>
      <c r="E386" s="86">
        <v>2750</v>
      </c>
    </row>
    <row r="387" spans="2:5" ht="22.5" customHeight="1" x14ac:dyDescent="0.15">
      <c r="B387" s="143" t="s">
        <v>390</v>
      </c>
      <c r="C387" s="144"/>
      <c r="D387" s="144"/>
      <c r="E387" s="144"/>
    </row>
    <row r="388" spans="2:5" ht="18" customHeight="1" x14ac:dyDescent="0.15">
      <c r="B388" s="6"/>
      <c r="C388" s="102" t="s">
        <v>321</v>
      </c>
      <c r="D388" s="103"/>
      <c r="E388" s="104"/>
    </row>
    <row r="389" spans="2:5" ht="19.5" customHeight="1" x14ac:dyDescent="0.15">
      <c r="B389" s="6">
        <v>338</v>
      </c>
      <c r="C389" s="105" t="s">
        <v>322</v>
      </c>
      <c r="D389" s="93"/>
      <c r="E389" s="91">
        <v>2907</v>
      </c>
    </row>
    <row r="390" spans="2:5" ht="19.5" customHeight="1" x14ac:dyDescent="0.15">
      <c r="B390" s="6">
        <v>339</v>
      </c>
      <c r="C390" s="105" t="s">
        <v>323</v>
      </c>
      <c r="D390" s="93"/>
      <c r="E390" s="91">
        <v>3010</v>
      </c>
    </row>
    <row r="391" spans="2:5" ht="19.5" customHeight="1" x14ac:dyDescent="0.15">
      <c r="B391" s="6">
        <v>340</v>
      </c>
      <c r="C391" s="105" t="s">
        <v>324</v>
      </c>
      <c r="D391" s="93"/>
      <c r="E391" s="91">
        <v>3317</v>
      </c>
    </row>
    <row r="392" spans="2:5" ht="19.5" customHeight="1" x14ac:dyDescent="0.15">
      <c r="B392" s="6">
        <v>341</v>
      </c>
      <c r="C392" s="105" t="s">
        <v>325</v>
      </c>
      <c r="D392" s="93"/>
      <c r="E392" s="91">
        <v>3078</v>
      </c>
    </row>
    <row r="393" spans="2:5" ht="19.5" customHeight="1" x14ac:dyDescent="0.15">
      <c r="B393" s="6">
        <v>342</v>
      </c>
      <c r="C393" s="105" t="s">
        <v>326</v>
      </c>
      <c r="D393" s="93"/>
      <c r="E393" s="91">
        <v>3317</v>
      </c>
    </row>
    <row r="394" spans="2:5" ht="18.75" customHeight="1" x14ac:dyDescent="0.15">
      <c r="B394" s="140" t="s">
        <v>327</v>
      </c>
      <c r="C394" s="140"/>
      <c r="D394" s="140"/>
      <c r="E394" s="140"/>
    </row>
    <row r="395" spans="2:5" ht="24" customHeight="1" x14ac:dyDescent="0.15">
      <c r="B395" s="6">
        <v>343</v>
      </c>
      <c r="C395" s="99" t="s">
        <v>328</v>
      </c>
      <c r="D395" s="93"/>
      <c r="E395" s="91">
        <v>3885</v>
      </c>
    </row>
    <row r="396" spans="2:5" ht="24" customHeight="1" x14ac:dyDescent="0.15">
      <c r="B396" s="6">
        <v>344</v>
      </c>
      <c r="C396" s="99" t="s">
        <v>329</v>
      </c>
      <c r="D396" s="93"/>
      <c r="E396" s="91">
        <v>3475</v>
      </c>
    </row>
    <row r="397" spans="2:5" ht="24" customHeight="1" x14ac:dyDescent="0.15">
      <c r="B397" s="6">
        <v>345</v>
      </c>
      <c r="C397" s="4" t="s">
        <v>330</v>
      </c>
      <c r="D397" s="93"/>
      <c r="E397" s="91">
        <v>2317</v>
      </c>
    </row>
    <row r="398" spans="2:5" ht="24" customHeight="1" x14ac:dyDescent="0.15">
      <c r="B398" s="6">
        <v>346</v>
      </c>
      <c r="C398" s="4" t="s">
        <v>331</v>
      </c>
      <c r="D398" s="93"/>
      <c r="E398" s="91">
        <v>2317</v>
      </c>
    </row>
    <row r="399" spans="2:5" ht="24" customHeight="1" x14ac:dyDescent="0.15">
      <c r="B399" s="6">
        <v>347</v>
      </c>
      <c r="C399" s="4" t="s">
        <v>332</v>
      </c>
      <c r="D399" s="93"/>
      <c r="E399" s="91">
        <v>2317</v>
      </c>
    </row>
    <row r="400" spans="2:5" ht="24" customHeight="1" x14ac:dyDescent="0.15">
      <c r="B400" s="6">
        <v>348</v>
      </c>
      <c r="C400" s="4" t="s">
        <v>333</v>
      </c>
      <c r="D400" s="93"/>
      <c r="E400" s="91">
        <v>2317</v>
      </c>
    </row>
    <row r="401" spans="2:5" ht="18" customHeight="1" x14ac:dyDescent="0.15">
      <c r="B401" s="118" t="s">
        <v>334</v>
      </c>
      <c r="C401" s="119"/>
      <c r="D401" s="119"/>
      <c r="E401" s="120"/>
    </row>
    <row r="402" spans="2:5" ht="21.75" customHeight="1" x14ac:dyDescent="0.15">
      <c r="B402" s="6">
        <v>349</v>
      </c>
      <c r="C402" s="4" t="s">
        <v>335</v>
      </c>
      <c r="D402" s="93"/>
      <c r="E402" s="91">
        <v>5707</v>
      </c>
    </row>
    <row r="403" spans="2:5" ht="21.75" customHeight="1" x14ac:dyDescent="0.15">
      <c r="B403" s="6">
        <v>350</v>
      </c>
      <c r="C403" s="4" t="s">
        <v>336</v>
      </c>
      <c r="D403" s="93"/>
      <c r="E403" s="91">
        <v>5322</v>
      </c>
    </row>
    <row r="404" spans="2:5" ht="21.75" customHeight="1" x14ac:dyDescent="0.15">
      <c r="B404" s="6">
        <v>351</v>
      </c>
      <c r="C404" s="4" t="s">
        <v>337</v>
      </c>
      <c r="D404" s="93"/>
      <c r="E404" s="91">
        <v>5476</v>
      </c>
    </row>
    <row r="405" spans="2:5" ht="21.75" customHeight="1" x14ac:dyDescent="0.15">
      <c r="B405" s="6">
        <v>352</v>
      </c>
      <c r="C405" s="4" t="s">
        <v>338</v>
      </c>
      <c r="D405" s="93"/>
      <c r="E405" s="91">
        <v>5476</v>
      </c>
    </row>
    <row r="406" spans="2:5" ht="21.75" customHeight="1" x14ac:dyDescent="0.15">
      <c r="B406" s="6">
        <v>353</v>
      </c>
      <c r="C406" s="4" t="s">
        <v>339</v>
      </c>
      <c r="D406" s="93"/>
      <c r="E406" s="91">
        <v>5322</v>
      </c>
    </row>
    <row r="407" spans="2:5" ht="18.75" customHeight="1" x14ac:dyDescent="0.15">
      <c r="B407" s="117" t="s">
        <v>313</v>
      </c>
      <c r="C407" s="117"/>
      <c r="D407" s="117"/>
      <c r="E407" s="117"/>
    </row>
    <row r="408" spans="2:5" ht="18.75" customHeight="1" x14ac:dyDescent="0.15">
      <c r="B408" s="6">
        <v>354</v>
      </c>
      <c r="C408" s="4" t="s">
        <v>340</v>
      </c>
      <c r="D408" s="93"/>
      <c r="E408" s="91">
        <v>8041</v>
      </c>
    </row>
    <row r="409" spans="2:5" ht="18.75" customHeight="1" x14ac:dyDescent="0.15">
      <c r="B409" s="6">
        <v>355</v>
      </c>
      <c r="C409" s="4" t="s">
        <v>341</v>
      </c>
      <c r="D409" s="93"/>
      <c r="E409" s="91">
        <v>10000</v>
      </c>
    </row>
    <row r="410" spans="2:5" ht="18.75" customHeight="1" x14ac:dyDescent="0.15">
      <c r="B410" s="6">
        <v>356</v>
      </c>
      <c r="C410" s="4" t="s">
        <v>342</v>
      </c>
      <c r="D410" s="93"/>
      <c r="E410" s="91">
        <v>3963</v>
      </c>
    </row>
    <row r="411" spans="2:5" ht="18.75" customHeight="1" x14ac:dyDescent="0.15">
      <c r="B411" s="6">
        <v>357</v>
      </c>
      <c r="C411" s="4" t="s">
        <v>343</v>
      </c>
      <c r="D411" s="93"/>
      <c r="E411" s="91">
        <v>4194</v>
      </c>
    </row>
    <row r="412" spans="2:5" ht="18.75" customHeight="1" x14ac:dyDescent="0.15">
      <c r="B412" s="6">
        <v>358</v>
      </c>
      <c r="C412" s="4" t="s">
        <v>344</v>
      </c>
      <c r="D412" s="93"/>
      <c r="E412" s="91">
        <v>3785</v>
      </c>
    </row>
    <row r="413" spans="2:5" ht="18.75" customHeight="1" x14ac:dyDescent="0.15">
      <c r="B413" s="6">
        <v>359</v>
      </c>
      <c r="C413" s="4" t="s">
        <v>345</v>
      </c>
      <c r="D413" s="93"/>
      <c r="E413" s="91">
        <v>2610</v>
      </c>
    </row>
    <row r="414" spans="2:5" ht="17.25" customHeight="1" x14ac:dyDescent="0.15">
      <c r="B414" s="117" t="s">
        <v>346</v>
      </c>
      <c r="C414" s="117"/>
      <c r="D414" s="117"/>
      <c r="E414" s="117"/>
    </row>
    <row r="415" spans="2:5" ht="18" customHeight="1" x14ac:dyDescent="0.15">
      <c r="B415" s="6">
        <v>360</v>
      </c>
      <c r="C415" s="106" t="s">
        <v>347</v>
      </c>
      <c r="D415" s="93"/>
      <c r="E415" s="91">
        <v>3500</v>
      </c>
    </row>
    <row r="416" spans="2:5" ht="18" customHeight="1" x14ac:dyDescent="0.15">
      <c r="B416" s="6">
        <v>361</v>
      </c>
      <c r="C416" s="106" t="s">
        <v>348</v>
      </c>
      <c r="D416" s="93"/>
      <c r="E416" s="91">
        <v>3398</v>
      </c>
    </row>
    <row r="417" spans="2:5" ht="18" customHeight="1" x14ac:dyDescent="0.15">
      <c r="B417" s="6">
        <v>362</v>
      </c>
      <c r="C417" s="92" t="s">
        <v>349</v>
      </c>
      <c r="D417" s="93"/>
      <c r="E417" s="91">
        <v>3514</v>
      </c>
    </row>
    <row r="418" spans="2:5" ht="18" customHeight="1" x14ac:dyDescent="0.15">
      <c r="B418" s="6">
        <v>363</v>
      </c>
      <c r="C418" s="106" t="s">
        <v>350</v>
      </c>
      <c r="D418" s="93"/>
      <c r="E418" s="91">
        <v>3590</v>
      </c>
    </row>
    <row r="419" spans="2:5" ht="17.25" customHeight="1" x14ac:dyDescent="0.15">
      <c r="B419" s="6"/>
      <c r="C419" s="125" t="s">
        <v>318</v>
      </c>
      <c r="D419" s="126"/>
    </row>
    <row r="420" spans="2:5" ht="19.5" customHeight="1" x14ac:dyDescent="0.15">
      <c r="B420" s="6">
        <v>364</v>
      </c>
      <c r="C420" s="4" t="s">
        <v>351</v>
      </c>
      <c r="D420" s="93"/>
      <c r="E420" s="91">
        <v>3078</v>
      </c>
    </row>
    <row r="421" spans="2:5" ht="19.5" customHeight="1" x14ac:dyDescent="0.15">
      <c r="B421" s="6">
        <v>365</v>
      </c>
      <c r="C421" s="4" t="s">
        <v>352</v>
      </c>
      <c r="D421" s="93"/>
      <c r="E421" s="91">
        <v>3078</v>
      </c>
    </row>
    <row r="422" spans="2:5" ht="19.5" customHeight="1" x14ac:dyDescent="0.15">
      <c r="B422" s="6">
        <v>366</v>
      </c>
      <c r="C422" s="4" t="s">
        <v>353</v>
      </c>
      <c r="D422" s="93"/>
      <c r="E422" s="91">
        <v>1111</v>
      </c>
    </row>
    <row r="423" spans="2:5" ht="19.5" customHeight="1" x14ac:dyDescent="0.15">
      <c r="B423" s="6">
        <v>367</v>
      </c>
      <c r="C423" s="4" t="s">
        <v>354</v>
      </c>
      <c r="D423" s="93"/>
      <c r="E423" s="91">
        <v>2250</v>
      </c>
    </row>
    <row r="424" spans="2:5" ht="19.5" customHeight="1" x14ac:dyDescent="0.15">
      <c r="B424" s="6">
        <v>368</v>
      </c>
      <c r="C424" s="4" t="s">
        <v>355</v>
      </c>
      <c r="D424" s="93"/>
      <c r="E424" s="91">
        <v>2250</v>
      </c>
    </row>
    <row r="425" spans="2:5" ht="21" customHeight="1" x14ac:dyDescent="0.15">
      <c r="B425" s="117" t="s">
        <v>356</v>
      </c>
      <c r="C425" s="117"/>
      <c r="D425" s="117"/>
      <c r="E425" s="117"/>
    </row>
    <row r="426" spans="2:5" ht="15.75" customHeight="1" x14ac:dyDescent="0.15">
      <c r="B426" s="6">
        <v>369</v>
      </c>
      <c r="C426" s="107" t="s">
        <v>357</v>
      </c>
      <c r="D426" s="93"/>
      <c r="E426" s="91">
        <v>2445</v>
      </c>
    </row>
    <row r="427" spans="2:5" ht="15.75" customHeight="1" x14ac:dyDescent="0.15">
      <c r="B427" s="6">
        <v>370</v>
      </c>
      <c r="C427" s="107" t="s">
        <v>358</v>
      </c>
      <c r="D427" s="93"/>
      <c r="E427" s="91">
        <v>2445</v>
      </c>
    </row>
    <row r="428" spans="2:5" ht="15.75" customHeight="1" x14ac:dyDescent="0.15">
      <c r="B428" s="6">
        <v>371</v>
      </c>
      <c r="C428" s="107" t="s">
        <v>359</v>
      </c>
      <c r="D428" s="93"/>
      <c r="E428" s="91">
        <v>2445</v>
      </c>
    </row>
    <row r="429" spans="2:5" ht="15.75" customHeight="1" x14ac:dyDescent="0.15">
      <c r="B429" s="6">
        <v>372</v>
      </c>
      <c r="C429" s="107" t="s">
        <v>360</v>
      </c>
      <c r="D429" s="93"/>
      <c r="E429" s="91">
        <v>2445</v>
      </c>
    </row>
    <row r="430" spans="2:5" ht="15.75" customHeight="1" x14ac:dyDescent="0.15">
      <c r="B430" s="6">
        <v>373</v>
      </c>
      <c r="C430" s="107" t="s">
        <v>361</v>
      </c>
      <c r="D430" s="108"/>
      <c r="E430" s="91">
        <v>2445</v>
      </c>
    </row>
    <row r="431" spans="2:5" ht="15.75" customHeight="1" x14ac:dyDescent="0.15">
      <c r="B431" s="6">
        <v>374</v>
      </c>
      <c r="C431" s="107" t="s">
        <v>362</v>
      </c>
      <c r="D431" s="108"/>
      <c r="E431" s="91">
        <v>2445</v>
      </c>
    </row>
    <row r="432" spans="2:5" ht="22.5" customHeight="1" x14ac:dyDescent="0.15">
      <c r="B432" s="124" t="s">
        <v>385</v>
      </c>
      <c r="C432" s="124"/>
      <c r="D432" s="124"/>
      <c r="E432" s="124"/>
    </row>
    <row r="433" spans="2:5" ht="22.5" customHeight="1" x14ac:dyDescent="0.15">
      <c r="B433" s="6">
        <v>375</v>
      </c>
      <c r="C433" s="92" t="s">
        <v>363</v>
      </c>
      <c r="D433" s="79"/>
      <c r="E433" s="91">
        <v>2600</v>
      </c>
    </row>
    <row r="434" spans="2:5" ht="22.5" customHeight="1" x14ac:dyDescent="0.15">
      <c r="B434" s="6">
        <v>376</v>
      </c>
      <c r="C434" s="92" t="s">
        <v>364</v>
      </c>
      <c r="D434" s="79"/>
      <c r="E434" s="91">
        <v>2190</v>
      </c>
    </row>
    <row r="435" spans="2:5" ht="22.5" customHeight="1" x14ac:dyDescent="0.15">
      <c r="B435" s="6">
        <v>377</v>
      </c>
      <c r="C435" s="92" t="s">
        <v>365</v>
      </c>
      <c r="D435" s="79"/>
      <c r="E435" s="91">
        <v>3225</v>
      </c>
    </row>
    <row r="436" spans="2:5" ht="22.5" customHeight="1" x14ac:dyDescent="0.15">
      <c r="B436" s="6">
        <v>378</v>
      </c>
      <c r="C436" s="92" t="s">
        <v>366</v>
      </c>
      <c r="D436" s="79"/>
      <c r="E436" s="91">
        <v>3200</v>
      </c>
    </row>
    <row r="437" spans="2:5" ht="22.5" customHeight="1" x14ac:dyDescent="0.15">
      <c r="B437" s="6">
        <v>379</v>
      </c>
      <c r="C437" s="92" t="s">
        <v>367</v>
      </c>
      <c r="D437" s="79"/>
      <c r="E437" s="91">
        <v>2490</v>
      </c>
    </row>
    <row r="438" spans="2:5" ht="22.5" customHeight="1" x14ac:dyDescent="0.15">
      <c r="B438" s="6">
        <v>380</v>
      </c>
      <c r="C438" s="92" t="s">
        <v>368</v>
      </c>
      <c r="D438" s="79"/>
      <c r="E438" s="91">
        <v>4730</v>
      </c>
    </row>
    <row r="439" spans="2:5" ht="22.5" customHeight="1" x14ac:dyDescent="0.15">
      <c r="B439" s="6">
        <v>381</v>
      </c>
      <c r="C439" s="92" t="s">
        <v>369</v>
      </c>
      <c r="D439" s="79"/>
      <c r="E439" s="91">
        <v>3970</v>
      </c>
    </row>
    <row r="440" spans="2:5" ht="22.5" customHeight="1" x14ac:dyDescent="0.15">
      <c r="B440" s="6">
        <v>382</v>
      </c>
      <c r="C440" s="92" t="s">
        <v>370</v>
      </c>
      <c r="D440" s="79"/>
      <c r="E440" s="91">
        <v>3600</v>
      </c>
    </row>
    <row r="441" spans="2:5" ht="22.5" customHeight="1" x14ac:dyDescent="0.15">
      <c r="B441" s="6">
        <v>383</v>
      </c>
      <c r="C441" s="92" t="s">
        <v>388</v>
      </c>
      <c r="D441" s="79"/>
      <c r="E441" s="91">
        <v>2790</v>
      </c>
    </row>
    <row r="442" spans="2:5" ht="28.5" customHeight="1" x14ac:dyDescent="0.15">
      <c r="B442" s="6">
        <v>384</v>
      </c>
      <c r="C442" s="92" t="s">
        <v>371</v>
      </c>
      <c r="D442" s="79"/>
      <c r="E442" s="91">
        <v>3300</v>
      </c>
    </row>
    <row r="443" spans="2:5" ht="22.5" customHeight="1" x14ac:dyDescent="0.15">
      <c r="B443" s="121" t="s">
        <v>372</v>
      </c>
      <c r="C443" s="122"/>
      <c r="D443" s="122"/>
      <c r="E443" s="123"/>
    </row>
    <row r="444" spans="2:5" ht="18.75" customHeight="1" x14ac:dyDescent="0.15">
      <c r="B444" s="6">
        <v>385</v>
      </c>
      <c r="C444" s="106" t="s">
        <v>373</v>
      </c>
      <c r="D444" s="79"/>
      <c r="E444" s="6">
        <v>610</v>
      </c>
    </row>
    <row r="445" spans="2:5" ht="18.75" customHeight="1" x14ac:dyDescent="0.15">
      <c r="B445" s="6">
        <v>386</v>
      </c>
      <c r="C445" s="92" t="s">
        <v>374</v>
      </c>
      <c r="D445" s="79"/>
      <c r="E445" s="6">
        <v>450</v>
      </c>
    </row>
  </sheetData>
  <mergeCells count="56">
    <mergeCell ref="B127:E127"/>
    <mergeCell ref="B277:E277"/>
    <mergeCell ref="B372:E372"/>
    <mergeCell ref="B387:E387"/>
    <mergeCell ref="B157:E157"/>
    <mergeCell ref="B172:E172"/>
    <mergeCell ref="B136:E136"/>
    <mergeCell ref="B150:E150"/>
    <mergeCell ref="B226:E226"/>
    <mergeCell ref="B263:E263"/>
    <mergeCell ref="B299:E299"/>
    <mergeCell ref="B332:E332"/>
    <mergeCell ref="B239:E239"/>
    <mergeCell ref="B257:E257"/>
    <mergeCell ref="B394:E394"/>
    <mergeCell ref="B381:E381"/>
    <mergeCell ref="B376:E376"/>
    <mergeCell ref="B176:E176"/>
    <mergeCell ref="B183:E183"/>
    <mergeCell ref="B365:E365"/>
    <mergeCell ref="B358:E358"/>
    <mergeCell ref="B250:E250"/>
    <mergeCell ref="B320:E320"/>
    <mergeCell ref="B193:E193"/>
    <mergeCell ref="B217:E217"/>
    <mergeCell ref="B345:E345"/>
    <mergeCell ref="B221:E221"/>
    <mergeCell ref="B195:E195"/>
    <mergeCell ref="B290:E290"/>
    <mergeCell ref="B292:E292"/>
    <mergeCell ref="B2:E2"/>
    <mergeCell ref="B3:E3"/>
    <mergeCell ref="B6:E6"/>
    <mergeCell ref="B4:E4"/>
    <mergeCell ref="B5:E5"/>
    <mergeCell ref="B11:E11"/>
    <mergeCell ref="B110:E110"/>
    <mergeCell ref="B113:E113"/>
    <mergeCell ref="B123:E123"/>
    <mergeCell ref="B32:E32"/>
    <mergeCell ref="B42:E42"/>
    <mergeCell ref="B90:E90"/>
    <mergeCell ref="B62:E62"/>
    <mergeCell ref="B24:E24"/>
    <mergeCell ref="B19:E19"/>
    <mergeCell ref="B65:E65"/>
    <mergeCell ref="B75:E75"/>
    <mergeCell ref="B79:E79"/>
    <mergeCell ref="B86:E86"/>
    <mergeCell ref="B414:E414"/>
    <mergeCell ref="B407:E407"/>
    <mergeCell ref="B401:E401"/>
    <mergeCell ref="B425:E425"/>
    <mergeCell ref="B443:E443"/>
    <mergeCell ref="B432:E432"/>
    <mergeCell ref="C419:D419"/>
  </mergeCells>
  <pageMargins left="0.31496062992125984" right="0.70866141732283472" top="0.35433070866141736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topLeftCell="A2" workbookViewId="0">
      <pane ySplit="1" topLeftCell="A84" activePane="bottomLeft" state="frozen"/>
      <selection activeCell="A2" sqref="A2"/>
      <selection pane="bottomLeft" activeCell="F155" sqref="F155"/>
    </sheetView>
  </sheetViews>
  <sheetFormatPr baseColWidth="10" defaultColWidth="8.83203125" defaultRowHeight="13" x14ac:dyDescent="0.15"/>
  <cols>
    <col min="1" max="1" width="50" style="1" customWidth="1"/>
    <col min="2" max="2" width="8.5" style="2" customWidth="1"/>
    <col min="3" max="3" width="50" style="3" customWidth="1"/>
    <col min="4" max="4" width="12.5" style="26" customWidth="1"/>
    <col min="5" max="5" width="13.5" style="2" customWidth="1"/>
    <col min="6" max="6" width="13.83203125" style="2" customWidth="1"/>
    <col min="7" max="7" width="13.6640625" style="2" customWidth="1"/>
    <col min="8" max="8" width="12.83203125" style="2" customWidth="1"/>
    <col min="9" max="9" width="14.5" style="2" customWidth="1"/>
    <col min="10" max="10" width="9.83203125" style="1" bestFit="1" customWidth="1"/>
    <col min="11" max="11" width="21.6640625" style="25" customWidth="1"/>
    <col min="12" max="16384" width="8.83203125" style="1"/>
  </cols>
  <sheetData>
    <row r="1" spans="2:11" ht="30" hidden="1" customHeight="1" x14ac:dyDescent="0.15"/>
    <row r="2" spans="2:11" ht="41.25" customHeight="1" x14ac:dyDescent="0.15">
      <c r="B2" s="33"/>
      <c r="C2" s="33"/>
      <c r="D2" s="34" t="s">
        <v>272</v>
      </c>
      <c r="E2" s="25" t="s">
        <v>271</v>
      </c>
      <c r="F2" s="25" t="s">
        <v>275</v>
      </c>
      <c r="G2" s="25" t="s">
        <v>270</v>
      </c>
      <c r="H2" s="25" t="s">
        <v>268</v>
      </c>
      <c r="I2" s="25" t="s">
        <v>274</v>
      </c>
      <c r="J2" s="25" t="s">
        <v>269</v>
      </c>
      <c r="K2" s="25" t="s">
        <v>276</v>
      </c>
    </row>
    <row r="3" spans="2:11" ht="42" customHeight="1" x14ac:dyDescent="0.15">
      <c r="B3" s="18"/>
      <c r="C3" s="22" t="s">
        <v>77</v>
      </c>
      <c r="D3" s="21" t="s">
        <v>73</v>
      </c>
      <c r="E3" s="35"/>
      <c r="F3" s="35"/>
      <c r="G3" s="35"/>
      <c r="H3" s="35"/>
      <c r="I3" s="35"/>
      <c r="J3" s="36"/>
      <c r="K3" s="35"/>
    </row>
    <row r="4" spans="2:11" ht="16.5" customHeight="1" x14ac:dyDescent="0.15">
      <c r="B4" s="10">
        <v>1</v>
      </c>
      <c r="C4" s="4" t="s">
        <v>102</v>
      </c>
      <c r="D4" s="27">
        <v>450</v>
      </c>
      <c r="E4" s="10"/>
      <c r="F4" s="10"/>
      <c r="G4" s="10"/>
      <c r="H4" s="10"/>
      <c r="I4" s="10"/>
      <c r="J4" s="36"/>
      <c r="K4" s="35"/>
    </row>
    <row r="5" spans="2:11" ht="16.5" customHeight="1" x14ac:dyDescent="0.15">
      <c r="B5" s="6">
        <v>2</v>
      </c>
      <c r="C5" s="4" t="s">
        <v>103</v>
      </c>
      <c r="D5" s="27">
        <v>450</v>
      </c>
      <c r="E5" s="10"/>
      <c r="F5" s="10"/>
      <c r="G5" s="10"/>
      <c r="H5" s="10"/>
      <c r="I5" s="10"/>
      <c r="J5" s="36"/>
      <c r="K5" s="35"/>
    </row>
    <row r="6" spans="2:11" ht="16.5" customHeight="1" x14ac:dyDescent="0.15">
      <c r="B6" s="6">
        <v>3</v>
      </c>
      <c r="C6" s="4" t="s">
        <v>101</v>
      </c>
      <c r="D6" s="27">
        <v>450</v>
      </c>
      <c r="E6" s="10"/>
      <c r="F6" s="10"/>
      <c r="G6" s="10"/>
      <c r="H6" s="10"/>
      <c r="I6" s="10"/>
      <c r="J6" s="36"/>
      <c r="K6" s="35"/>
    </row>
    <row r="7" spans="2:11" ht="20.25" customHeight="1" x14ac:dyDescent="0.15">
      <c r="B7" s="146" t="s">
        <v>110</v>
      </c>
      <c r="C7" s="147"/>
      <c r="D7" s="148"/>
      <c r="E7" s="10"/>
      <c r="F7" s="10"/>
      <c r="G7" s="10"/>
      <c r="H7" s="10"/>
      <c r="I7" s="10"/>
      <c r="J7" s="36"/>
      <c r="K7" s="35"/>
    </row>
    <row r="8" spans="2:11" ht="19.5" customHeight="1" x14ac:dyDescent="0.15">
      <c r="B8" s="145" t="s">
        <v>44</v>
      </c>
      <c r="C8" s="145"/>
      <c r="D8" s="145"/>
      <c r="E8" s="10"/>
      <c r="F8" s="10"/>
      <c r="G8" s="10"/>
      <c r="H8" s="10"/>
      <c r="I8" s="10"/>
      <c r="J8" s="36"/>
      <c r="K8" s="35"/>
    </row>
    <row r="9" spans="2:11" ht="26.25" customHeight="1" x14ac:dyDescent="0.15">
      <c r="B9" s="10">
        <v>23</v>
      </c>
      <c r="C9" s="8" t="s">
        <v>45</v>
      </c>
      <c r="D9" s="29">
        <v>200</v>
      </c>
      <c r="E9" s="10"/>
      <c r="F9" s="10">
        <f>D9*35%</f>
        <v>70</v>
      </c>
      <c r="G9" s="10"/>
      <c r="H9" s="10"/>
      <c r="I9" s="10">
        <f t="shared" ref="I9:I10" si="0">D9*40%</f>
        <v>80</v>
      </c>
      <c r="J9" s="37">
        <f t="shared" ref="J9:J10" si="1">D9-F9-H9-I9</f>
        <v>50</v>
      </c>
      <c r="K9" s="35"/>
    </row>
    <row r="10" spans="2:11" ht="26.25" customHeight="1" x14ac:dyDescent="0.15">
      <c r="B10" s="10">
        <v>24</v>
      </c>
      <c r="C10" s="8" t="s">
        <v>46</v>
      </c>
      <c r="D10" s="29">
        <v>300</v>
      </c>
      <c r="E10" s="10"/>
      <c r="F10" s="10">
        <f t="shared" ref="F10:F17" si="2">D10*35%</f>
        <v>105</v>
      </c>
      <c r="G10" s="10"/>
      <c r="H10" s="10"/>
      <c r="I10" s="10">
        <f t="shared" si="0"/>
        <v>120</v>
      </c>
      <c r="J10" s="37">
        <f t="shared" si="1"/>
        <v>75</v>
      </c>
      <c r="K10" s="35"/>
    </row>
    <row r="11" spans="2:11" ht="31.5" customHeight="1" x14ac:dyDescent="0.15">
      <c r="B11" s="10">
        <v>25</v>
      </c>
      <c r="C11" s="8" t="s">
        <v>152</v>
      </c>
      <c r="D11" s="28">
        <v>2100</v>
      </c>
      <c r="E11" s="10"/>
      <c r="F11" s="10">
        <f t="shared" si="2"/>
        <v>735</v>
      </c>
      <c r="G11" s="10"/>
      <c r="H11" s="10">
        <v>239.7</v>
      </c>
      <c r="I11" s="10">
        <f>D11*40%</f>
        <v>840</v>
      </c>
      <c r="J11" s="37">
        <f>D11-F11-H11-I11</f>
        <v>285.29999999999995</v>
      </c>
      <c r="K11" s="35"/>
    </row>
    <row r="12" spans="2:11" ht="31.5" customHeight="1" x14ac:dyDescent="0.15">
      <c r="B12" s="10">
        <v>26</v>
      </c>
      <c r="C12" s="8" t="s">
        <v>153</v>
      </c>
      <c r="D12" s="28">
        <v>2100</v>
      </c>
      <c r="E12" s="10"/>
      <c r="F12" s="10">
        <f t="shared" si="2"/>
        <v>735</v>
      </c>
      <c r="G12" s="10"/>
      <c r="H12" s="10">
        <v>257.3</v>
      </c>
      <c r="I12" s="10">
        <f>D12*40%</f>
        <v>840</v>
      </c>
      <c r="J12" s="37">
        <f t="shared" ref="J12:J17" si="3">D12-F12-H12-I12</f>
        <v>267.70000000000005</v>
      </c>
      <c r="K12" s="35"/>
    </row>
    <row r="13" spans="2:11" ht="31.5" customHeight="1" x14ac:dyDescent="0.15">
      <c r="B13" s="10">
        <v>27</v>
      </c>
      <c r="C13" s="8" t="s">
        <v>87</v>
      </c>
      <c r="D13" s="28">
        <v>2500</v>
      </c>
      <c r="E13" s="10"/>
      <c r="F13" s="10">
        <f t="shared" si="2"/>
        <v>875</v>
      </c>
      <c r="G13" s="10"/>
      <c r="H13" s="10">
        <v>257.3</v>
      </c>
      <c r="I13" s="10">
        <f t="shared" ref="I13:I17" si="4">D13*40%</f>
        <v>1000</v>
      </c>
      <c r="J13" s="37">
        <f t="shared" si="3"/>
        <v>367.70000000000005</v>
      </c>
      <c r="K13" s="35"/>
    </row>
    <row r="14" spans="2:11" ht="31.5" customHeight="1" x14ac:dyDescent="0.15">
      <c r="B14" s="10">
        <v>28</v>
      </c>
      <c r="C14" s="8" t="s">
        <v>88</v>
      </c>
      <c r="D14" s="28">
        <v>2500</v>
      </c>
      <c r="E14" s="10"/>
      <c r="F14" s="10">
        <f t="shared" si="2"/>
        <v>875</v>
      </c>
      <c r="G14" s="38"/>
      <c r="H14" s="10">
        <v>239.7</v>
      </c>
      <c r="I14" s="10">
        <f t="shared" si="4"/>
        <v>1000</v>
      </c>
      <c r="J14" s="37">
        <f t="shared" si="3"/>
        <v>385.29999999999995</v>
      </c>
      <c r="K14" s="35"/>
    </row>
    <row r="15" spans="2:11" ht="31.5" customHeight="1" x14ac:dyDescent="0.15">
      <c r="B15" s="10">
        <v>29</v>
      </c>
      <c r="C15" s="8" t="s">
        <v>154</v>
      </c>
      <c r="D15" s="28">
        <v>2300</v>
      </c>
      <c r="E15" s="10"/>
      <c r="F15" s="10">
        <f t="shared" si="2"/>
        <v>805</v>
      </c>
      <c r="G15" s="38"/>
      <c r="H15" s="10">
        <v>239.7</v>
      </c>
      <c r="I15" s="10">
        <f t="shared" si="4"/>
        <v>920</v>
      </c>
      <c r="J15" s="37">
        <f t="shared" si="3"/>
        <v>335.29999999999995</v>
      </c>
      <c r="K15" s="35"/>
    </row>
    <row r="16" spans="2:11" ht="31.5" customHeight="1" x14ac:dyDescent="0.15">
      <c r="B16" s="10">
        <v>30</v>
      </c>
      <c r="C16" s="8" t="s">
        <v>155</v>
      </c>
      <c r="D16" s="28">
        <v>2300</v>
      </c>
      <c r="E16" s="10"/>
      <c r="F16" s="10">
        <f t="shared" si="2"/>
        <v>805</v>
      </c>
      <c r="G16" s="10"/>
      <c r="H16" s="10">
        <v>257.3</v>
      </c>
      <c r="I16" s="10">
        <f t="shared" si="4"/>
        <v>920</v>
      </c>
      <c r="J16" s="37">
        <f t="shared" si="3"/>
        <v>317.70000000000005</v>
      </c>
      <c r="K16" s="35"/>
    </row>
    <row r="17" spans="2:12" ht="25.5" customHeight="1" x14ac:dyDescent="0.15">
      <c r="B17" s="10">
        <v>31</v>
      </c>
      <c r="C17" s="8" t="s">
        <v>89</v>
      </c>
      <c r="D17" s="29">
        <v>700</v>
      </c>
      <c r="E17" s="10"/>
      <c r="F17" s="10">
        <f t="shared" si="2"/>
        <v>244.99999999999997</v>
      </c>
      <c r="G17" s="10"/>
      <c r="H17" s="10"/>
      <c r="I17" s="10">
        <f t="shared" si="4"/>
        <v>280</v>
      </c>
      <c r="J17" s="37">
        <f t="shared" si="3"/>
        <v>175</v>
      </c>
      <c r="K17" s="35"/>
    </row>
    <row r="18" spans="2:12" ht="18.75" customHeight="1" x14ac:dyDescent="0.15">
      <c r="B18" s="145" t="s">
        <v>76</v>
      </c>
      <c r="C18" s="145"/>
      <c r="D18" s="145"/>
      <c r="E18" s="10"/>
      <c r="F18" s="10"/>
      <c r="G18" s="10"/>
      <c r="H18" s="10"/>
      <c r="I18" s="10"/>
      <c r="J18" s="36"/>
      <c r="K18" s="35"/>
    </row>
    <row r="19" spans="2:12" ht="21" customHeight="1" x14ac:dyDescent="0.15">
      <c r="B19" s="10">
        <v>32</v>
      </c>
      <c r="C19" s="8" t="s">
        <v>202</v>
      </c>
      <c r="D19" s="28">
        <v>2000</v>
      </c>
      <c r="E19" s="10"/>
      <c r="F19" s="10">
        <f>D19*35%</f>
        <v>700</v>
      </c>
      <c r="G19" s="10"/>
      <c r="H19" s="10">
        <v>507.8</v>
      </c>
      <c r="I19" s="10">
        <f>D19*40%</f>
        <v>800</v>
      </c>
      <c r="J19" s="39">
        <f>D19-F19-H19-I19</f>
        <v>-7.7999999999999545</v>
      </c>
      <c r="K19" s="35"/>
    </row>
    <row r="20" spans="2:12" ht="21" customHeight="1" x14ac:dyDescent="0.15">
      <c r="B20" s="10">
        <v>33</v>
      </c>
      <c r="C20" s="8" t="s">
        <v>203</v>
      </c>
      <c r="D20" s="28">
        <v>2400</v>
      </c>
      <c r="E20" s="10"/>
      <c r="F20" s="10">
        <f t="shared" ref="F20:F29" si="5">D20*35%</f>
        <v>840</v>
      </c>
      <c r="G20" s="10"/>
      <c r="H20" s="10">
        <v>373.2</v>
      </c>
      <c r="I20" s="10">
        <f t="shared" ref="I20:I29" si="6">D20*40%</f>
        <v>960</v>
      </c>
      <c r="J20" s="39">
        <f t="shared" ref="J20:J29" si="7">D20-F20-H20-I20</f>
        <v>226.79999999999995</v>
      </c>
      <c r="K20" s="35"/>
    </row>
    <row r="21" spans="2:12" ht="21" customHeight="1" x14ac:dyDescent="0.15">
      <c r="B21" s="10">
        <v>34</v>
      </c>
      <c r="C21" s="8" t="s">
        <v>204</v>
      </c>
      <c r="D21" s="28">
        <v>2500</v>
      </c>
      <c r="E21" s="10"/>
      <c r="F21" s="10">
        <f t="shared" si="5"/>
        <v>875</v>
      </c>
      <c r="G21" s="10"/>
      <c r="H21" s="10">
        <v>253.7</v>
      </c>
      <c r="I21" s="10">
        <f t="shared" si="6"/>
        <v>1000</v>
      </c>
      <c r="J21" s="39">
        <f t="shared" si="7"/>
        <v>371.29999999999995</v>
      </c>
      <c r="K21" s="35"/>
    </row>
    <row r="22" spans="2:12" ht="29.25" customHeight="1" x14ac:dyDescent="0.15">
      <c r="B22" s="10">
        <v>35</v>
      </c>
      <c r="C22" s="8" t="s">
        <v>205</v>
      </c>
      <c r="D22" s="28">
        <v>4200</v>
      </c>
      <c r="E22" s="10"/>
      <c r="F22" s="10">
        <f t="shared" si="5"/>
        <v>1470</v>
      </c>
      <c r="G22" s="10"/>
      <c r="H22" s="10">
        <v>624.29999999999995</v>
      </c>
      <c r="I22" s="10">
        <f t="shared" si="6"/>
        <v>1680</v>
      </c>
      <c r="J22" s="39">
        <f t="shared" si="7"/>
        <v>425.69999999999982</v>
      </c>
      <c r="K22" s="35"/>
      <c r="L22" s="7"/>
    </row>
    <row r="23" spans="2:12" ht="29.25" customHeight="1" x14ac:dyDescent="0.15">
      <c r="B23" s="10">
        <v>36</v>
      </c>
      <c r="C23" s="8" t="s">
        <v>206</v>
      </c>
      <c r="D23" s="28">
        <v>3000</v>
      </c>
      <c r="E23" s="10"/>
      <c r="F23" s="10">
        <f t="shared" si="5"/>
        <v>1050</v>
      </c>
      <c r="G23" s="11"/>
      <c r="H23" s="9">
        <v>420</v>
      </c>
      <c r="I23" s="10">
        <f t="shared" si="6"/>
        <v>1200</v>
      </c>
      <c r="J23" s="39">
        <f t="shared" si="7"/>
        <v>330</v>
      </c>
      <c r="K23" s="35"/>
      <c r="L23" s="7"/>
    </row>
    <row r="24" spans="2:12" ht="29.25" customHeight="1" x14ac:dyDescent="0.15">
      <c r="B24" s="10">
        <v>37</v>
      </c>
      <c r="C24" s="8" t="s">
        <v>207</v>
      </c>
      <c r="D24" s="28">
        <v>3500</v>
      </c>
      <c r="E24" s="10"/>
      <c r="F24" s="10">
        <f t="shared" si="5"/>
        <v>1225</v>
      </c>
      <c r="G24" s="11"/>
      <c r="H24" s="11">
        <v>420</v>
      </c>
      <c r="I24" s="10">
        <f t="shared" si="6"/>
        <v>1400</v>
      </c>
      <c r="J24" s="39">
        <f t="shared" si="7"/>
        <v>455</v>
      </c>
      <c r="K24" s="35"/>
      <c r="L24" s="7"/>
    </row>
    <row r="25" spans="2:12" ht="24" customHeight="1" x14ac:dyDescent="0.15">
      <c r="B25" s="10">
        <v>38</v>
      </c>
      <c r="C25" s="8" t="s">
        <v>208</v>
      </c>
      <c r="D25" s="28">
        <v>2200</v>
      </c>
      <c r="E25" s="10"/>
      <c r="F25" s="10">
        <f t="shared" si="5"/>
        <v>770</v>
      </c>
      <c r="G25" s="11"/>
      <c r="H25" s="9">
        <v>474.5</v>
      </c>
      <c r="I25" s="10">
        <f t="shared" si="6"/>
        <v>880</v>
      </c>
      <c r="J25" s="39">
        <f t="shared" si="7"/>
        <v>75.5</v>
      </c>
      <c r="K25" s="35"/>
      <c r="L25" s="7"/>
    </row>
    <row r="26" spans="2:12" ht="24" customHeight="1" x14ac:dyDescent="0.15">
      <c r="B26" s="10">
        <v>39</v>
      </c>
      <c r="C26" s="8" t="s">
        <v>150</v>
      </c>
      <c r="D26" s="28">
        <v>1200</v>
      </c>
      <c r="E26" s="10"/>
      <c r="F26" s="10">
        <f t="shared" si="5"/>
        <v>420</v>
      </c>
      <c r="G26" s="10"/>
      <c r="H26" s="10"/>
      <c r="I26" s="10">
        <f t="shared" si="6"/>
        <v>480</v>
      </c>
      <c r="J26" s="39">
        <f t="shared" si="7"/>
        <v>300</v>
      </c>
      <c r="K26" s="35"/>
      <c r="L26" s="7"/>
    </row>
    <row r="27" spans="2:12" ht="24" customHeight="1" x14ac:dyDescent="0.15">
      <c r="B27" s="10">
        <v>40</v>
      </c>
      <c r="C27" s="8" t="s">
        <v>209</v>
      </c>
      <c r="D27" s="28">
        <v>2200</v>
      </c>
      <c r="E27" s="10"/>
      <c r="F27" s="10">
        <f t="shared" si="5"/>
        <v>770</v>
      </c>
      <c r="G27" s="10"/>
      <c r="H27" s="10">
        <v>481.2</v>
      </c>
      <c r="I27" s="10">
        <f t="shared" si="6"/>
        <v>880</v>
      </c>
      <c r="J27" s="39">
        <f t="shared" si="7"/>
        <v>68.799999999999955</v>
      </c>
      <c r="K27" s="35"/>
      <c r="L27" s="7"/>
    </row>
    <row r="28" spans="2:12" ht="24" customHeight="1" x14ac:dyDescent="0.15">
      <c r="B28" s="10">
        <v>41</v>
      </c>
      <c r="C28" s="8" t="s">
        <v>151</v>
      </c>
      <c r="D28" s="28">
        <v>1800</v>
      </c>
      <c r="E28" s="10"/>
      <c r="F28" s="10">
        <f t="shared" si="5"/>
        <v>630</v>
      </c>
      <c r="G28" s="10"/>
      <c r="H28" s="10">
        <v>441.2</v>
      </c>
      <c r="I28" s="10">
        <f t="shared" si="6"/>
        <v>720</v>
      </c>
      <c r="J28" s="39">
        <f t="shared" si="7"/>
        <v>8.7999999999999545</v>
      </c>
      <c r="K28" s="35"/>
      <c r="L28" s="7"/>
    </row>
    <row r="29" spans="2:12" ht="24" customHeight="1" x14ac:dyDescent="0.15">
      <c r="B29" s="10">
        <v>42</v>
      </c>
      <c r="C29" s="8" t="s">
        <v>210</v>
      </c>
      <c r="D29" s="28">
        <v>2200</v>
      </c>
      <c r="E29" s="10"/>
      <c r="F29" s="10">
        <f t="shared" si="5"/>
        <v>770</v>
      </c>
      <c r="G29" s="10"/>
      <c r="H29" s="40">
        <v>521.20000000000005</v>
      </c>
      <c r="I29" s="10">
        <f t="shared" si="6"/>
        <v>880</v>
      </c>
      <c r="J29" s="39">
        <f t="shared" si="7"/>
        <v>28.799999999999955</v>
      </c>
      <c r="K29" s="35"/>
    </row>
    <row r="30" spans="2:12" ht="17.25" customHeight="1" x14ac:dyDescent="0.15">
      <c r="B30" s="145" t="s">
        <v>4</v>
      </c>
      <c r="C30" s="145"/>
      <c r="D30" s="145"/>
      <c r="E30" s="18"/>
      <c r="F30" s="18"/>
      <c r="G30" s="10"/>
      <c r="H30" s="10"/>
      <c r="I30" s="10"/>
      <c r="J30" s="36"/>
      <c r="K30" s="35"/>
    </row>
    <row r="31" spans="2:12" ht="15.75" customHeight="1" x14ac:dyDescent="0.15">
      <c r="B31" s="12">
        <v>43</v>
      </c>
      <c r="C31" s="8" t="s">
        <v>126</v>
      </c>
      <c r="D31" s="29">
        <v>300</v>
      </c>
      <c r="E31" s="18"/>
      <c r="F31" s="18"/>
      <c r="G31" s="10"/>
      <c r="H31" s="10"/>
      <c r="I31" s="10"/>
      <c r="J31" s="36"/>
      <c r="K31" s="35"/>
    </row>
    <row r="32" spans="2:12" ht="15.75" customHeight="1" x14ac:dyDescent="0.15">
      <c r="B32" s="12">
        <v>44</v>
      </c>
      <c r="C32" s="8" t="s">
        <v>127</v>
      </c>
      <c r="D32" s="29">
        <v>150</v>
      </c>
      <c r="E32" s="18"/>
      <c r="F32" s="18"/>
      <c r="G32" s="10"/>
      <c r="H32" s="10"/>
      <c r="I32" s="10"/>
      <c r="J32" s="36"/>
      <c r="K32" s="35"/>
    </row>
    <row r="33" spans="2:11" ht="17.25" customHeight="1" x14ac:dyDescent="0.15">
      <c r="B33" s="145" t="s">
        <v>5</v>
      </c>
      <c r="C33" s="145"/>
      <c r="D33" s="145"/>
      <c r="E33" s="10"/>
      <c r="F33" s="10"/>
      <c r="G33" s="10"/>
      <c r="H33" s="10"/>
      <c r="I33" s="10"/>
      <c r="J33" s="36"/>
      <c r="K33" s="35"/>
    </row>
    <row r="34" spans="2:11" ht="33" customHeight="1" x14ac:dyDescent="0.15">
      <c r="B34" s="10">
        <v>45</v>
      </c>
      <c r="C34" s="8" t="s">
        <v>6</v>
      </c>
      <c r="D34" s="28">
        <v>2800</v>
      </c>
      <c r="E34" s="10"/>
      <c r="F34" s="18">
        <f>D34*35%</f>
        <v>979.99999999999989</v>
      </c>
      <c r="G34" s="10"/>
      <c r="H34" s="10">
        <v>417.09</v>
      </c>
      <c r="I34" s="10">
        <f>D34*40%</f>
        <v>1120</v>
      </c>
      <c r="J34" s="41">
        <f>D34-F34-G34-H34-I34</f>
        <v>282.91000000000008</v>
      </c>
      <c r="K34" s="35"/>
    </row>
    <row r="35" spans="2:11" ht="33" customHeight="1" x14ac:dyDescent="0.15">
      <c r="B35" s="10">
        <v>46</v>
      </c>
      <c r="C35" s="8" t="s">
        <v>7</v>
      </c>
      <c r="D35" s="28">
        <v>2500</v>
      </c>
      <c r="E35" s="10"/>
      <c r="F35" s="18">
        <f t="shared" ref="F35:F41" si="8">D35*35%</f>
        <v>875</v>
      </c>
      <c r="G35" s="10"/>
      <c r="H35" s="10">
        <v>417.09</v>
      </c>
      <c r="I35" s="10">
        <f t="shared" ref="I35:I41" si="9">D35*40%</f>
        <v>1000</v>
      </c>
      <c r="J35" s="41">
        <f t="shared" ref="J35:J41" si="10">D35-F35-G35-H35-I35</f>
        <v>207.91000000000008</v>
      </c>
      <c r="K35" s="35"/>
    </row>
    <row r="36" spans="2:11" ht="26.25" customHeight="1" x14ac:dyDescent="0.15">
      <c r="B36" s="10"/>
      <c r="C36" s="8" t="s">
        <v>289</v>
      </c>
      <c r="D36" s="28">
        <v>1000</v>
      </c>
      <c r="E36" s="10"/>
      <c r="F36" s="18">
        <f>D36*35%</f>
        <v>350</v>
      </c>
      <c r="G36" s="10"/>
      <c r="H36" s="10">
        <v>248</v>
      </c>
      <c r="I36" s="10">
        <f t="shared" ref="I36" si="11">D36*40%</f>
        <v>400</v>
      </c>
      <c r="J36" s="41">
        <f t="shared" ref="J36" si="12">D36-F36-G36-H36-I36</f>
        <v>2</v>
      </c>
      <c r="K36" s="35"/>
    </row>
    <row r="37" spans="2:11" ht="26.25" customHeight="1" x14ac:dyDescent="0.15">
      <c r="B37" s="10">
        <v>47</v>
      </c>
      <c r="C37" s="8" t="s">
        <v>128</v>
      </c>
      <c r="D37" s="28">
        <v>1500</v>
      </c>
      <c r="E37" s="10"/>
      <c r="F37" s="18">
        <f t="shared" si="8"/>
        <v>525</v>
      </c>
      <c r="G37" s="10"/>
      <c r="H37" s="47">
        <v>188.43</v>
      </c>
      <c r="I37" s="10">
        <f t="shared" si="9"/>
        <v>600</v>
      </c>
      <c r="J37" s="41">
        <f t="shared" si="10"/>
        <v>186.56999999999994</v>
      </c>
      <c r="K37" s="35"/>
    </row>
    <row r="38" spans="2:11" ht="30" customHeight="1" x14ac:dyDescent="0.15">
      <c r="B38" s="10">
        <v>48</v>
      </c>
      <c r="C38" s="8" t="s">
        <v>214</v>
      </c>
      <c r="D38" s="28">
        <v>2800</v>
      </c>
      <c r="E38" s="10"/>
      <c r="F38" s="18">
        <f t="shared" si="8"/>
        <v>979.99999999999989</v>
      </c>
      <c r="G38" s="10"/>
      <c r="H38" s="10">
        <v>650.99</v>
      </c>
      <c r="I38" s="10">
        <f t="shared" si="9"/>
        <v>1120</v>
      </c>
      <c r="J38" s="41">
        <f t="shared" si="10"/>
        <v>49.009999999999991</v>
      </c>
      <c r="K38" s="35"/>
    </row>
    <row r="39" spans="2:11" ht="33" customHeight="1" x14ac:dyDescent="0.15">
      <c r="B39" s="10">
        <v>49</v>
      </c>
      <c r="C39" s="8" t="s">
        <v>267</v>
      </c>
      <c r="D39" s="28">
        <v>2500</v>
      </c>
      <c r="E39" s="10"/>
      <c r="F39" s="18">
        <f t="shared" si="8"/>
        <v>875</v>
      </c>
      <c r="G39" s="10"/>
      <c r="H39" s="10">
        <v>650.99</v>
      </c>
      <c r="I39" s="10">
        <f t="shared" si="9"/>
        <v>1000</v>
      </c>
      <c r="J39" s="41">
        <f t="shared" si="10"/>
        <v>-25.990000000000009</v>
      </c>
      <c r="K39" s="35"/>
    </row>
    <row r="40" spans="2:11" ht="33" customHeight="1" x14ac:dyDescent="0.2">
      <c r="B40" s="10"/>
      <c r="C40" s="8" t="s">
        <v>8</v>
      </c>
      <c r="D40" s="28">
        <v>2800</v>
      </c>
      <c r="E40" s="10"/>
      <c r="F40" s="18">
        <f t="shared" si="8"/>
        <v>979.99999999999989</v>
      </c>
      <c r="G40" s="42"/>
      <c r="H40" s="10">
        <v>903.51</v>
      </c>
      <c r="I40" s="10">
        <f t="shared" si="9"/>
        <v>1120</v>
      </c>
      <c r="J40" s="41">
        <f t="shared" si="10"/>
        <v>-203.51</v>
      </c>
      <c r="K40" s="35"/>
    </row>
    <row r="41" spans="2:11" ht="33" customHeight="1" x14ac:dyDescent="0.15">
      <c r="B41" s="10">
        <v>51</v>
      </c>
      <c r="C41" s="8" t="s">
        <v>129</v>
      </c>
      <c r="D41" s="28">
        <v>2800</v>
      </c>
      <c r="E41" s="10"/>
      <c r="F41" s="18">
        <f t="shared" si="8"/>
        <v>979.99999999999989</v>
      </c>
      <c r="G41" s="10"/>
      <c r="H41" s="10">
        <v>903.51</v>
      </c>
      <c r="I41" s="10">
        <f t="shared" si="9"/>
        <v>1120</v>
      </c>
      <c r="J41" s="41">
        <f t="shared" si="10"/>
        <v>-203.51</v>
      </c>
      <c r="K41" s="35"/>
    </row>
    <row r="42" spans="2:11" ht="15" customHeight="1" x14ac:dyDescent="0.15">
      <c r="B42" s="149" t="s">
        <v>9</v>
      </c>
      <c r="C42" s="150"/>
      <c r="D42" s="151"/>
      <c r="E42" s="10"/>
      <c r="F42" s="10"/>
      <c r="G42" s="10"/>
      <c r="H42" s="10"/>
      <c r="I42" s="10"/>
      <c r="J42" s="36"/>
      <c r="K42" s="35"/>
    </row>
    <row r="43" spans="2:11" ht="26.25" customHeight="1" x14ac:dyDescent="0.15">
      <c r="B43" s="10">
        <v>54</v>
      </c>
      <c r="C43" s="8" t="s">
        <v>130</v>
      </c>
      <c r="D43" s="28">
        <v>2500</v>
      </c>
      <c r="E43" s="10">
        <v>303</v>
      </c>
      <c r="F43" s="10">
        <f t="shared" ref="F43:F59" si="13">D43*35%</f>
        <v>875</v>
      </c>
      <c r="G43" s="10"/>
      <c r="H43" s="10">
        <v>90</v>
      </c>
      <c r="I43" s="10">
        <f t="shared" ref="I43:I59" si="14">D43*40%</f>
        <v>1000</v>
      </c>
      <c r="J43" s="37">
        <f>D43-I43-E43-F43-H43</f>
        <v>232</v>
      </c>
      <c r="K43" s="35"/>
    </row>
    <row r="44" spans="2:11" ht="30" customHeight="1" x14ac:dyDescent="0.15">
      <c r="B44" s="10">
        <v>55</v>
      </c>
      <c r="C44" s="8" t="s">
        <v>131</v>
      </c>
      <c r="D44" s="28">
        <v>2500</v>
      </c>
      <c r="E44" s="10">
        <v>222</v>
      </c>
      <c r="F44" s="10">
        <f t="shared" si="13"/>
        <v>875</v>
      </c>
      <c r="G44" s="10"/>
      <c r="H44" s="10">
        <v>90</v>
      </c>
      <c r="I44" s="10">
        <f t="shared" si="14"/>
        <v>1000</v>
      </c>
      <c r="J44" s="37">
        <f t="shared" ref="J44:J45" si="15">D44-I44-E44-F44-H44</f>
        <v>313</v>
      </c>
      <c r="K44" s="35"/>
    </row>
    <row r="45" spans="2:11" ht="30" customHeight="1" x14ac:dyDescent="0.15">
      <c r="B45" s="10">
        <v>56</v>
      </c>
      <c r="C45" s="8" t="s">
        <v>132</v>
      </c>
      <c r="D45" s="28">
        <v>2500</v>
      </c>
      <c r="E45" s="10">
        <v>222</v>
      </c>
      <c r="F45" s="10">
        <f t="shared" si="13"/>
        <v>875</v>
      </c>
      <c r="G45" s="10"/>
      <c r="H45" s="10">
        <v>90</v>
      </c>
      <c r="I45" s="10">
        <f t="shared" si="14"/>
        <v>1000</v>
      </c>
      <c r="J45" s="37">
        <f t="shared" si="15"/>
        <v>313</v>
      </c>
      <c r="K45" s="35"/>
    </row>
    <row r="46" spans="2:11" ht="30" customHeight="1" x14ac:dyDescent="0.15">
      <c r="B46" s="10">
        <v>57</v>
      </c>
      <c r="C46" s="8" t="s">
        <v>79</v>
      </c>
      <c r="D46" s="28">
        <v>2500</v>
      </c>
      <c r="E46" s="10">
        <v>1000</v>
      </c>
      <c r="F46" s="10">
        <f t="shared" si="13"/>
        <v>875</v>
      </c>
      <c r="G46" s="10">
        <f>E46/20*2.5</f>
        <v>125</v>
      </c>
      <c r="H46" s="10">
        <v>90</v>
      </c>
      <c r="I46" s="10">
        <f t="shared" si="14"/>
        <v>1000</v>
      </c>
      <c r="J46" s="37">
        <f>D46-I46-F46-G46-H46</f>
        <v>410</v>
      </c>
      <c r="K46" s="35"/>
    </row>
    <row r="47" spans="2:11" ht="30" customHeight="1" x14ac:dyDescent="0.15">
      <c r="B47" s="10">
        <v>58</v>
      </c>
      <c r="C47" s="8" t="s">
        <v>93</v>
      </c>
      <c r="D47" s="28">
        <v>2500</v>
      </c>
      <c r="E47" s="10">
        <v>1000</v>
      </c>
      <c r="F47" s="10">
        <f t="shared" si="13"/>
        <v>875</v>
      </c>
      <c r="G47" s="10">
        <f t="shared" ref="G47:G48" si="16">E47/20*2.5</f>
        <v>125</v>
      </c>
      <c r="H47" s="10">
        <v>90</v>
      </c>
      <c r="I47" s="10">
        <f t="shared" si="14"/>
        <v>1000</v>
      </c>
      <c r="J47" s="37">
        <f t="shared" ref="J47:J48" si="17">D47-I47-F47-G47-H47</f>
        <v>410</v>
      </c>
      <c r="K47" s="35"/>
    </row>
    <row r="48" spans="2:11" ht="30" customHeight="1" x14ac:dyDescent="0.15">
      <c r="B48" s="10">
        <v>59</v>
      </c>
      <c r="C48" s="8" t="s">
        <v>133</v>
      </c>
      <c r="D48" s="28">
        <v>2500</v>
      </c>
      <c r="E48" s="10">
        <v>1000</v>
      </c>
      <c r="F48" s="10">
        <f t="shared" si="13"/>
        <v>875</v>
      </c>
      <c r="G48" s="10">
        <f t="shared" si="16"/>
        <v>125</v>
      </c>
      <c r="H48" s="10">
        <v>90</v>
      </c>
      <c r="I48" s="10">
        <f t="shared" si="14"/>
        <v>1000</v>
      </c>
      <c r="J48" s="37">
        <f t="shared" si="17"/>
        <v>410</v>
      </c>
      <c r="K48" s="35"/>
    </row>
    <row r="49" spans="2:11" ht="18" customHeight="1" x14ac:dyDescent="0.15">
      <c r="B49" s="145" t="s">
        <v>10</v>
      </c>
      <c r="C49" s="145"/>
      <c r="D49" s="145"/>
      <c r="E49" s="10"/>
      <c r="F49" s="10"/>
      <c r="G49" s="10"/>
      <c r="H49" s="10"/>
      <c r="I49" s="10"/>
      <c r="J49" s="36"/>
      <c r="K49" s="35"/>
    </row>
    <row r="50" spans="2:11" ht="15" customHeight="1" x14ac:dyDescent="0.15">
      <c r="B50" s="10">
        <v>60</v>
      </c>
      <c r="C50" s="8" t="s">
        <v>11</v>
      </c>
      <c r="D50" s="28">
        <v>2500</v>
      </c>
      <c r="E50" s="10"/>
      <c r="F50" s="10">
        <f t="shared" si="13"/>
        <v>875</v>
      </c>
      <c r="G50" s="10"/>
      <c r="H50" s="10">
        <v>62.18</v>
      </c>
      <c r="I50" s="10">
        <f t="shared" si="14"/>
        <v>1000</v>
      </c>
      <c r="J50" s="39">
        <f>D50-F50-H50-I50</f>
        <v>562.81999999999994</v>
      </c>
      <c r="K50" s="35"/>
    </row>
    <row r="51" spans="2:11" ht="15" customHeight="1" x14ac:dyDescent="0.15">
      <c r="B51" s="10">
        <v>61</v>
      </c>
      <c r="C51" s="8" t="s">
        <v>12</v>
      </c>
      <c r="D51" s="28">
        <v>2900</v>
      </c>
      <c r="E51" s="10"/>
      <c r="F51" s="10">
        <f t="shared" si="13"/>
        <v>1014.9999999999999</v>
      </c>
      <c r="G51" s="10"/>
      <c r="H51" s="10">
        <v>78.14</v>
      </c>
      <c r="I51" s="10">
        <f t="shared" si="14"/>
        <v>1160</v>
      </c>
      <c r="J51" s="39">
        <f t="shared" ref="J51:J55" si="18">D51-F51-H51-I51</f>
        <v>646.8599999999999</v>
      </c>
      <c r="K51" s="35"/>
    </row>
    <row r="52" spans="2:11" ht="15" customHeight="1" x14ac:dyDescent="0.15">
      <c r="B52" s="10">
        <v>62</v>
      </c>
      <c r="C52" s="8" t="s">
        <v>13</v>
      </c>
      <c r="D52" s="28">
        <v>3500</v>
      </c>
      <c r="E52" s="10"/>
      <c r="F52" s="10">
        <f t="shared" si="13"/>
        <v>1225</v>
      </c>
      <c r="G52" s="10"/>
      <c r="H52" s="10">
        <v>118.04</v>
      </c>
      <c r="I52" s="10">
        <f t="shared" si="14"/>
        <v>1400</v>
      </c>
      <c r="J52" s="39">
        <f t="shared" si="18"/>
        <v>756.96</v>
      </c>
      <c r="K52" s="35"/>
    </row>
    <row r="53" spans="2:11" ht="15" customHeight="1" x14ac:dyDescent="0.15">
      <c r="B53" s="10">
        <v>63</v>
      </c>
      <c r="C53" s="8" t="s">
        <v>14</v>
      </c>
      <c r="D53" s="28">
        <v>1200</v>
      </c>
      <c r="E53" s="10"/>
      <c r="F53" s="10">
        <f t="shared" si="13"/>
        <v>420</v>
      </c>
      <c r="G53" s="10"/>
      <c r="H53" s="10">
        <v>70.16</v>
      </c>
      <c r="I53" s="10">
        <f t="shared" si="14"/>
        <v>480</v>
      </c>
      <c r="J53" s="39">
        <f t="shared" si="18"/>
        <v>229.84000000000003</v>
      </c>
      <c r="K53" s="35"/>
    </row>
    <row r="54" spans="2:11" ht="15" customHeight="1" x14ac:dyDescent="0.15">
      <c r="B54" s="10">
        <v>64</v>
      </c>
      <c r="C54" s="8" t="s">
        <v>15</v>
      </c>
      <c r="D54" s="28">
        <v>1800</v>
      </c>
      <c r="E54" s="10"/>
      <c r="F54" s="10">
        <f t="shared" si="13"/>
        <v>630</v>
      </c>
      <c r="G54" s="10"/>
      <c r="H54" s="10">
        <v>54.2</v>
      </c>
      <c r="I54" s="10">
        <f t="shared" si="14"/>
        <v>720</v>
      </c>
      <c r="J54" s="39">
        <f t="shared" si="18"/>
        <v>395.79999999999995</v>
      </c>
      <c r="K54" s="35"/>
    </row>
    <row r="55" spans="2:11" ht="15" customHeight="1" x14ac:dyDescent="0.15">
      <c r="B55" s="10">
        <v>65</v>
      </c>
      <c r="C55" s="8" t="s">
        <v>16</v>
      </c>
      <c r="D55" s="28">
        <v>2800</v>
      </c>
      <c r="E55" s="10"/>
      <c r="F55" s="10">
        <f t="shared" si="13"/>
        <v>979.99999999999989</v>
      </c>
      <c r="G55" s="10"/>
      <c r="H55" s="10">
        <v>59</v>
      </c>
      <c r="I55" s="10">
        <f t="shared" si="14"/>
        <v>1120</v>
      </c>
      <c r="J55" s="39">
        <f t="shared" si="18"/>
        <v>641</v>
      </c>
      <c r="K55" s="35"/>
    </row>
    <row r="56" spans="2:11" ht="16.5" customHeight="1" x14ac:dyDescent="0.15">
      <c r="B56" s="145" t="s">
        <v>17</v>
      </c>
      <c r="C56" s="145"/>
      <c r="D56" s="145"/>
      <c r="E56" s="10"/>
      <c r="F56" s="10"/>
      <c r="G56" s="10"/>
      <c r="H56" s="10"/>
      <c r="I56" s="10"/>
      <c r="J56" s="36"/>
      <c r="K56" s="35"/>
    </row>
    <row r="57" spans="2:11" ht="14.25" customHeight="1" x14ac:dyDescent="0.15">
      <c r="B57" s="10">
        <v>66</v>
      </c>
      <c r="C57" s="8" t="s">
        <v>18</v>
      </c>
      <c r="D57" s="28">
        <v>2500</v>
      </c>
      <c r="E57" s="10"/>
      <c r="F57" s="10">
        <f t="shared" si="13"/>
        <v>875</v>
      </c>
      <c r="G57" s="10"/>
      <c r="H57" s="10">
        <v>520</v>
      </c>
      <c r="I57" s="10">
        <f t="shared" si="14"/>
        <v>1000</v>
      </c>
      <c r="J57" s="39">
        <f>D57-I57-F57-H57</f>
        <v>105</v>
      </c>
      <c r="K57" s="35"/>
    </row>
    <row r="58" spans="2:11" ht="14.25" customHeight="1" x14ac:dyDescent="0.15">
      <c r="B58" s="10">
        <v>67</v>
      </c>
      <c r="C58" s="8" t="s">
        <v>19</v>
      </c>
      <c r="D58" s="28">
        <v>4500</v>
      </c>
      <c r="E58" s="10"/>
      <c r="F58" s="10">
        <f t="shared" si="13"/>
        <v>1575</v>
      </c>
      <c r="G58" s="10"/>
      <c r="H58" s="10">
        <v>950</v>
      </c>
      <c r="I58" s="10">
        <f t="shared" si="14"/>
        <v>1800</v>
      </c>
      <c r="J58" s="39">
        <f t="shared" ref="J58:J59" si="19">D58-I58-F58-H58</f>
        <v>175</v>
      </c>
      <c r="K58" s="35"/>
    </row>
    <row r="59" spans="2:11" ht="14.25" customHeight="1" x14ac:dyDescent="0.15">
      <c r="B59" s="10">
        <v>68</v>
      </c>
      <c r="C59" s="8" t="s">
        <v>20</v>
      </c>
      <c r="D59" s="28">
        <v>6000</v>
      </c>
      <c r="E59" s="10"/>
      <c r="F59" s="10">
        <f t="shared" si="13"/>
        <v>2100</v>
      </c>
      <c r="G59" s="10"/>
      <c r="H59" s="10">
        <v>1380</v>
      </c>
      <c r="I59" s="10">
        <f t="shared" si="14"/>
        <v>2400</v>
      </c>
      <c r="J59" s="39">
        <f t="shared" si="19"/>
        <v>120</v>
      </c>
      <c r="K59" s="35"/>
    </row>
    <row r="60" spans="2:11" ht="26.25" customHeight="1" x14ac:dyDescent="0.15">
      <c r="B60" s="145" t="s">
        <v>25</v>
      </c>
      <c r="C60" s="145"/>
      <c r="D60" s="145"/>
      <c r="E60" s="10"/>
      <c r="F60" s="10"/>
      <c r="G60" s="10"/>
      <c r="H60" s="10"/>
      <c r="I60" s="10"/>
      <c r="J60" s="36"/>
      <c r="K60" s="35"/>
    </row>
    <row r="61" spans="2:11" ht="24" customHeight="1" x14ac:dyDescent="0.15">
      <c r="B61" s="10">
        <v>69</v>
      </c>
      <c r="C61" s="8" t="s">
        <v>135</v>
      </c>
      <c r="D61" s="28">
        <v>3800</v>
      </c>
      <c r="E61" s="10">
        <v>2441.5</v>
      </c>
      <c r="F61" s="10">
        <f>D61*35%</f>
        <v>1330</v>
      </c>
      <c r="G61" s="10">
        <f>E61/3*1.5</f>
        <v>1220.75</v>
      </c>
      <c r="H61" s="10">
        <v>90</v>
      </c>
      <c r="I61" s="10">
        <f t="shared" ref="I61:I70" si="20">D61*40%</f>
        <v>1520</v>
      </c>
      <c r="J61" s="37">
        <f>D61-I61-F61-G61-H61</f>
        <v>-360.75</v>
      </c>
      <c r="K61" s="35"/>
    </row>
    <row r="62" spans="2:11" ht="24" customHeight="1" x14ac:dyDescent="0.15">
      <c r="B62" s="10">
        <v>70</v>
      </c>
      <c r="C62" s="8" t="s">
        <v>136</v>
      </c>
      <c r="D62" s="28">
        <v>4500</v>
      </c>
      <c r="E62" s="10">
        <v>3296.5</v>
      </c>
      <c r="F62" s="10">
        <f t="shared" ref="F62:F70" si="21">D62*35%</f>
        <v>1575</v>
      </c>
      <c r="G62" s="10">
        <f t="shared" ref="G62:G64" si="22">E62/3*1.5</f>
        <v>1648.25</v>
      </c>
      <c r="H62" s="10">
        <v>90</v>
      </c>
      <c r="I62" s="10">
        <f t="shared" si="20"/>
        <v>1800</v>
      </c>
      <c r="J62" s="37">
        <f t="shared" ref="J62:J70" si="23">D62-I62-F62-G62-H62</f>
        <v>-613.25</v>
      </c>
      <c r="K62" s="35"/>
    </row>
    <row r="63" spans="2:11" ht="24" customHeight="1" x14ac:dyDescent="0.15">
      <c r="B63" s="10">
        <v>73</v>
      </c>
      <c r="C63" s="8" t="s">
        <v>28</v>
      </c>
      <c r="D63" s="28">
        <v>4100</v>
      </c>
      <c r="E63" s="10">
        <v>2692.3</v>
      </c>
      <c r="F63" s="10">
        <f t="shared" si="21"/>
        <v>1435</v>
      </c>
      <c r="G63" s="23">
        <f>E63/3*1</f>
        <v>897.43333333333339</v>
      </c>
      <c r="H63" s="10">
        <v>90</v>
      </c>
      <c r="I63" s="10">
        <f t="shared" si="20"/>
        <v>1640</v>
      </c>
      <c r="J63" s="37">
        <f t="shared" si="23"/>
        <v>37.566666666666606</v>
      </c>
      <c r="K63" s="35"/>
    </row>
    <row r="64" spans="2:11" ht="16.5" customHeight="1" x14ac:dyDescent="0.15">
      <c r="B64" s="10">
        <v>74</v>
      </c>
      <c r="C64" s="8" t="s">
        <v>29</v>
      </c>
      <c r="D64" s="28">
        <v>3500</v>
      </c>
      <c r="E64" s="10">
        <v>2565</v>
      </c>
      <c r="F64" s="10">
        <f t="shared" si="21"/>
        <v>1225</v>
      </c>
      <c r="G64" s="10">
        <f t="shared" si="22"/>
        <v>1282.5</v>
      </c>
      <c r="H64" s="10">
        <v>90</v>
      </c>
      <c r="I64" s="10">
        <f t="shared" si="20"/>
        <v>1400</v>
      </c>
      <c r="J64" s="37">
        <f t="shared" si="23"/>
        <v>-497.5</v>
      </c>
      <c r="K64" s="35"/>
    </row>
    <row r="65" spans="2:11" ht="28.5" customHeight="1" x14ac:dyDescent="0.15">
      <c r="B65" s="10">
        <v>75</v>
      </c>
      <c r="C65" s="8" t="s">
        <v>30</v>
      </c>
      <c r="D65" s="28">
        <v>2900</v>
      </c>
      <c r="E65" s="10">
        <v>1638</v>
      </c>
      <c r="F65" s="10">
        <f t="shared" si="21"/>
        <v>1014.9999999999999</v>
      </c>
      <c r="G65" s="10">
        <f>E65/3*1</f>
        <v>546</v>
      </c>
      <c r="H65" s="10">
        <v>90</v>
      </c>
      <c r="I65" s="10">
        <f t="shared" si="20"/>
        <v>1160</v>
      </c>
      <c r="J65" s="37">
        <f t="shared" si="23"/>
        <v>89.000000000000114</v>
      </c>
      <c r="K65" s="35"/>
    </row>
    <row r="66" spans="2:11" ht="25.5" customHeight="1" x14ac:dyDescent="0.15">
      <c r="B66" s="10">
        <v>76</v>
      </c>
      <c r="C66" s="8" t="s">
        <v>137</v>
      </c>
      <c r="D66" s="28">
        <v>3000</v>
      </c>
      <c r="E66" s="10">
        <v>1700.5</v>
      </c>
      <c r="F66" s="10">
        <f t="shared" si="21"/>
        <v>1050</v>
      </c>
      <c r="G66" s="23">
        <f>E66/3*1</f>
        <v>566.83333333333337</v>
      </c>
      <c r="H66" s="10">
        <v>90</v>
      </c>
      <c r="I66" s="10">
        <f t="shared" si="20"/>
        <v>1200</v>
      </c>
      <c r="J66" s="37">
        <f t="shared" si="23"/>
        <v>93.166666666666629</v>
      </c>
      <c r="K66" s="35"/>
    </row>
    <row r="67" spans="2:11" ht="25.5" customHeight="1" x14ac:dyDescent="0.15">
      <c r="B67" s="10">
        <v>77</v>
      </c>
      <c r="C67" s="8" t="s">
        <v>80</v>
      </c>
      <c r="D67" s="28">
        <v>3000</v>
      </c>
      <c r="E67" s="10">
        <v>1666.8</v>
      </c>
      <c r="F67" s="10">
        <f t="shared" si="21"/>
        <v>1050</v>
      </c>
      <c r="G67" s="10">
        <f>E67/5*2.5</f>
        <v>833.40000000000009</v>
      </c>
      <c r="H67" s="10">
        <v>90</v>
      </c>
      <c r="I67" s="10">
        <f t="shared" si="20"/>
        <v>1200</v>
      </c>
      <c r="J67" s="37">
        <f t="shared" si="23"/>
        <v>-173.40000000000009</v>
      </c>
      <c r="K67" s="35"/>
    </row>
    <row r="68" spans="2:11" ht="24.75" customHeight="1" x14ac:dyDescent="0.15">
      <c r="B68" s="10">
        <v>78</v>
      </c>
      <c r="C68" s="8" t="s">
        <v>81</v>
      </c>
      <c r="D68" s="28">
        <v>2750</v>
      </c>
      <c r="E68" s="10">
        <v>1666.8</v>
      </c>
      <c r="F68" s="10">
        <f t="shared" si="21"/>
        <v>962.49999999999989</v>
      </c>
      <c r="G68" s="10">
        <f>E68/10*2.5</f>
        <v>416.70000000000005</v>
      </c>
      <c r="H68" s="10">
        <v>90</v>
      </c>
      <c r="I68" s="10">
        <f t="shared" si="20"/>
        <v>1100</v>
      </c>
      <c r="J68" s="37">
        <f t="shared" si="23"/>
        <v>180.80000000000007</v>
      </c>
      <c r="K68" s="35"/>
    </row>
    <row r="69" spans="2:11" ht="24.75" customHeight="1" x14ac:dyDescent="0.15">
      <c r="B69" s="10">
        <v>79</v>
      </c>
      <c r="C69" s="8" t="s">
        <v>82</v>
      </c>
      <c r="D69" s="28">
        <v>2750</v>
      </c>
      <c r="E69" s="10">
        <v>1666.8</v>
      </c>
      <c r="F69" s="10">
        <f t="shared" si="21"/>
        <v>962.49999999999989</v>
      </c>
      <c r="G69" s="10">
        <f t="shared" ref="G69:G70" si="24">E69/5*2.5</f>
        <v>833.40000000000009</v>
      </c>
      <c r="H69" s="10">
        <v>90</v>
      </c>
      <c r="I69" s="10">
        <f t="shared" si="20"/>
        <v>1100</v>
      </c>
      <c r="J69" s="37">
        <f t="shared" si="23"/>
        <v>-235.89999999999998</v>
      </c>
      <c r="K69" s="35"/>
    </row>
    <row r="70" spans="2:11" ht="24.75" customHeight="1" x14ac:dyDescent="0.15">
      <c r="B70" s="10">
        <v>80</v>
      </c>
      <c r="C70" s="8" t="s">
        <v>83</v>
      </c>
      <c r="D70" s="28">
        <v>3050</v>
      </c>
      <c r="E70" s="10">
        <v>1666.8</v>
      </c>
      <c r="F70" s="10">
        <f t="shared" si="21"/>
        <v>1067.5</v>
      </c>
      <c r="G70" s="10">
        <f t="shared" si="24"/>
        <v>833.40000000000009</v>
      </c>
      <c r="H70" s="10">
        <v>90</v>
      </c>
      <c r="I70" s="10">
        <f t="shared" si="20"/>
        <v>1220</v>
      </c>
      <c r="J70" s="37">
        <f t="shared" si="23"/>
        <v>-160.90000000000009</v>
      </c>
      <c r="K70" s="35"/>
    </row>
    <row r="71" spans="2:11" ht="24.75" customHeight="1" x14ac:dyDescent="0.15">
      <c r="B71" s="145" t="s">
        <v>213</v>
      </c>
      <c r="C71" s="145"/>
      <c r="D71" s="145"/>
      <c r="E71" s="10"/>
      <c r="F71" s="10"/>
      <c r="G71" s="10"/>
      <c r="H71" s="10"/>
      <c r="I71" s="10"/>
      <c r="J71" s="36"/>
      <c r="K71" s="35"/>
    </row>
    <row r="72" spans="2:11" ht="24.75" customHeight="1" x14ac:dyDescent="0.15">
      <c r="B72" s="10">
        <v>82</v>
      </c>
      <c r="C72" s="8" t="s">
        <v>95</v>
      </c>
      <c r="D72" s="29"/>
      <c r="E72" s="10"/>
      <c r="F72" s="10"/>
      <c r="G72" s="10"/>
      <c r="H72" s="10"/>
      <c r="I72" s="10"/>
      <c r="J72" s="36"/>
      <c r="K72" s="35" t="s">
        <v>290</v>
      </c>
    </row>
    <row r="73" spans="2:11" ht="24.75" customHeight="1" x14ac:dyDescent="0.15">
      <c r="B73" s="10">
        <v>83</v>
      </c>
      <c r="C73" s="13" t="s">
        <v>94</v>
      </c>
      <c r="D73" s="29">
        <v>4250</v>
      </c>
      <c r="E73" s="10">
        <v>16500</v>
      </c>
      <c r="F73" s="10">
        <f>D73*35%</f>
        <v>1487.5</v>
      </c>
      <c r="G73" s="10">
        <f t="shared" ref="G73" si="25">E73/500*50</f>
        <v>1650</v>
      </c>
      <c r="H73" s="10">
        <v>90</v>
      </c>
      <c r="I73" s="10">
        <f>D73*40%</f>
        <v>1700</v>
      </c>
      <c r="J73" s="23">
        <f>D73-I73-F73-G73-H73</f>
        <v>-677.5</v>
      </c>
      <c r="K73" s="35" t="s">
        <v>291</v>
      </c>
    </row>
    <row r="74" spans="2:11" ht="24.75" customHeight="1" x14ac:dyDescent="0.15">
      <c r="B74" s="10">
        <v>84</v>
      </c>
      <c r="C74" s="8" t="s">
        <v>100</v>
      </c>
      <c r="D74" s="29">
        <v>350</v>
      </c>
      <c r="E74" s="10"/>
      <c r="F74" s="10"/>
      <c r="G74" s="10"/>
      <c r="H74" s="10"/>
      <c r="I74" s="10"/>
      <c r="J74" s="36"/>
      <c r="K74" s="35"/>
    </row>
    <row r="75" spans="2:11" ht="24.75" customHeight="1" x14ac:dyDescent="0.15">
      <c r="B75" s="145" t="s">
        <v>32</v>
      </c>
      <c r="C75" s="145"/>
      <c r="D75" s="145"/>
      <c r="E75" s="10"/>
      <c r="F75" s="10"/>
      <c r="G75" s="10"/>
      <c r="H75" s="10"/>
      <c r="I75" s="10"/>
      <c r="J75" s="36"/>
      <c r="K75" s="35"/>
    </row>
    <row r="76" spans="2:11" ht="24.75" customHeight="1" x14ac:dyDescent="0.15">
      <c r="B76" s="10">
        <v>85</v>
      </c>
      <c r="C76" s="8" t="s">
        <v>138</v>
      </c>
      <c r="D76" s="28">
        <v>14000</v>
      </c>
      <c r="E76" s="10">
        <v>6792.5</v>
      </c>
      <c r="F76" s="23">
        <f>(D76-E76)*35%</f>
        <v>2522.625</v>
      </c>
      <c r="G76" s="10"/>
      <c r="H76" s="10">
        <v>90</v>
      </c>
      <c r="I76" s="10">
        <f>D76*40%</f>
        <v>5600</v>
      </c>
      <c r="J76" s="37">
        <f>D76-I76-E76-F76-H76</f>
        <v>-1005.125</v>
      </c>
      <c r="K76" s="35"/>
    </row>
    <row r="77" spans="2:11" ht="24.75" customHeight="1" x14ac:dyDescent="0.15">
      <c r="B77" s="10">
        <v>86</v>
      </c>
      <c r="C77" s="8" t="s">
        <v>139</v>
      </c>
      <c r="D77" s="28">
        <v>12000</v>
      </c>
      <c r="E77" s="10">
        <v>6175</v>
      </c>
      <c r="F77" s="23">
        <f>(D77-E77)*35%</f>
        <v>2038.7499999999998</v>
      </c>
      <c r="G77" s="10"/>
      <c r="H77" s="10">
        <v>90</v>
      </c>
      <c r="I77" s="10">
        <f>D77*40%</f>
        <v>4800</v>
      </c>
      <c r="J77" s="37">
        <f>D77-I77-E77-F77-H77</f>
        <v>-1103.7499999999998</v>
      </c>
      <c r="K77" s="15" t="s">
        <v>277</v>
      </c>
    </row>
    <row r="78" spans="2:11" ht="24.75" customHeight="1" x14ac:dyDescent="0.15">
      <c r="B78" s="10">
        <v>87</v>
      </c>
      <c r="C78" s="8" t="s">
        <v>140</v>
      </c>
      <c r="D78" s="28">
        <v>10500</v>
      </c>
      <c r="E78" s="10">
        <v>3350</v>
      </c>
      <c r="F78" s="23">
        <f>(D78-E78)*35%</f>
        <v>2502.5</v>
      </c>
      <c r="G78" s="10"/>
      <c r="H78" s="10">
        <v>90</v>
      </c>
      <c r="I78" s="10">
        <f>D78*40%</f>
        <v>4200</v>
      </c>
      <c r="J78" s="37">
        <f>D78-I78-E78-F78-H78</f>
        <v>357.5</v>
      </c>
      <c r="K78" s="15"/>
    </row>
    <row r="79" spans="2:11" ht="24.75" customHeight="1" x14ac:dyDescent="0.15">
      <c r="B79" s="10">
        <v>88</v>
      </c>
      <c r="C79" s="8" t="s">
        <v>141</v>
      </c>
      <c r="D79" s="28">
        <v>9500</v>
      </c>
      <c r="E79" s="10">
        <v>4275</v>
      </c>
      <c r="F79" s="23">
        <f>(D79-E79)*35%</f>
        <v>1828.7499999999998</v>
      </c>
      <c r="G79" s="10"/>
      <c r="H79" s="10">
        <v>90</v>
      </c>
      <c r="I79" s="10">
        <f>D79*40%</f>
        <v>3800</v>
      </c>
      <c r="J79" s="37">
        <f>D79-I79-E79-F79-H79</f>
        <v>-493.74999999999977</v>
      </c>
      <c r="K79" s="15" t="s">
        <v>277</v>
      </c>
    </row>
    <row r="80" spans="2:11" ht="24.75" customHeight="1" x14ac:dyDescent="0.15">
      <c r="B80" s="10">
        <v>89</v>
      </c>
      <c r="C80" s="8" t="s">
        <v>142</v>
      </c>
      <c r="D80" s="28">
        <v>15000</v>
      </c>
      <c r="E80" s="10">
        <v>7695</v>
      </c>
      <c r="F80" s="23">
        <f>(D80-E80)*35%</f>
        <v>2556.75</v>
      </c>
      <c r="G80" s="10"/>
      <c r="H80" s="10">
        <v>90</v>
      </c>
      <c r="I80" s="10">
        <f>D80*40%</f>
        <v>6000</v>
      </c>
      <c r="J80" s="37">
        <f>D80-I80-E80-F80-H80</f>
        <v>-1341.75</v>
      </c>
      <c r="K80" s="15" t="s">
        <v>278</v>
      </c>
    </row>
    <row r="81" spans="2:11" ht="24.75" customHeight="1" x14ac:dyDescent="0.15">
      <c r="B81" s="145" t="s">
        <v>33</v>
      </c>
      <c r="C81" s="145"/>
      <c r="D81" s="145"/>
      <c r="E81" s="10"/>
      <c r="F81" s="10"/>
      <c r="G81" s="10"/>
      <c r="H81" s="10"/>
      <c r="I81" s="10"/>
      <c r="J81" s="36"/>
      <c r="K81" s="35"/>
    </row>
    <row r="82" spans="2:11" ht="24.75" customHeight="1" x14ac:dyDescent="0.15">
      <c r="B82" s="10">
        <v>90</v>
      </c>
      <c r="C82" s="8" t="s">
        <v>143</v>
      </c>
      <c r="D82" s="28">
        <v>2100</v>
      </c>
      <c r="E82" s="10"/>
      <c r="F82" s="10"/>
      <c r="G82" s="10"/>
      <c r="H82" s="10"/>
      <c r="I82" s="10">
        <f t="shared" ref="I82:I125" si="26">D82*40%</f>
        <v>840</v>
      </c>
      <c r="J82" s="36"/>
      <c r="K82" s="35"/>
    </row>
    <row r="83" spans="2:11" ht="24.75" customHeight="1" x14ac:dyDescent="0.15">
      <c r="B83" s="10">
        <v>91</v>
      </c>
      <c r="C83" s="8" t="s">
        <v>144</v>
      </c>
      <c r="D83" s="29">
        <v>350</v>
      </c>
      <c r="E83" s="10"/>
      <c r="F83" s="10"/>
      <c r="G83" s="10"/>
      <c r="H83" s="10"/>
      <c r="I83" s="10">
        <f t="shared" si="26"/>
        <v>140</v>
      </c>
      <c r="J83" s="36"/>
      <c r="K83" s="35"/>
    </row>
    <row r="84" spans="2:11" ht="24.75" customHeight="1" x14ac:dyDescent="0.15">
      <c r="B84" s="10">
        <v>92</v>
      </c>
      <c r="C84" s="8" t="s">
        <v>145</v>
      </c>
      <c r="D84" s="28">
        <v>2500</v>
      </c>
      <c r="E84" s="10">
        <v>1615</v>
      </c>
      <c r="F84" s="10"/>
      <c r="G84" s="10"/>
      <c r="H84" s="10"/>
      <c r="I84" s="10">
        <f t="shared" si="26"/>
        <v>1000</v>
      </c>
      <c r="J84" s="36"/>
      <c r="K84" s="35"/>
    </row>
    <row r="85" spans="2:11" ht="24.75" customHeight="1" x14ac:dyDescent="0.15">
      <c r="B85" s="10">
        <v>93</v>
      </c>
      <c r="C85" s="8" t="s">
        <v>146</v>
      </c>
      <c r="D85" s="28">
        <v>1800</v>
      </c>
      <c r="E85" s="10"/>
      <c r="F85" s="10"/>
      <c r="G85" s="10"/>
      <c r="H85" s="10"/>
      <c r="I85" s="10">
        <f t="shared" si="26"/>
        <v>720</v>
      </c>
      <c r="J85" s="36"/>
      <c r="K85" s="35"/>
    </row>
    <row r="86" spans="2:11" ht="24.75" customHeight="1" x14ac:dyDescent="0.15">
      <c r="B86" s="10">
        <v>94</v>
      </c>
      <c r="C86" s="8" t="s">
        <v>34</v>
      </c>
      <c r="D86" s="28">
        <v>2800</v>
      </c>
      <c r="E86" s="10"/>
      <c r="F86" s="10"/>
      <c r="G86" s="10"/>
      <c r="H86" s="10"/>
      <c r="I86" s="10">
        <f t="shared" si="26"/>
        <v>1120</v>
      </c>
      <c r="J86" s="36"/>
      <c r="K86" s="35"/>
    </row>
    <row r="87" spans="2:11" ht="24.75" customHeight="1" x14ac:dyDescent="0.15">
      <c r="B87" s="10">
        <v>95</v>
      </c>
      <c r="C87" s="8" t="s">
        <v>35</v>
      </c>
      <c r="D87" s="28">
        <v>2200</v>
      </c>
      <c r="E87" s="10"/>
      <c r="F87" s="10"/>
      <c r="G87" s="10" t="s">
        <v>273</v>
      </c>
      <c r="H87" s="10"/>
      <c r="I87" s="10">
        <f t="shared" si="26"/>
        <v>880</v>
      </c>
      <c r="J87" s="36"/>
      <c r="K87" s="35"/>
    </row>
    <row r="88" spans="2:11" ht="24.75" customHeight="1" x14ac:dyDescent="0.15">
      <c r="B88" s="10">
        <v>96</v>
      </c>
      <c r="C88" s="8" t="s">
        <v>147</v>
      </c>
      <c r="D88" s="28">
        <v>1500</v>
      </c>
      <c r="E88" s="10"/>
      <c r="F88" s="10"/>
      <c r="G88" s="10"/>
      <c r="H88" s="10"/>
      <c r="I88" s="10">
        <f t="shared" si="26"/>
        <v>600</v>
      </c>
      <c r="J88" s="36"/>
      <c r="K88" s="35"/>
    </row>
    <row r="89" spans="2:11" ht="24.75" customHeight="1" x14ac:dyDescent="0.15">
      <c r="B89" s="10">
        <v>97</v>
      </c>
      <c r="C89" s="8" t="s">
        <v>36</v>
      </c>
      <c r="D89" s="28">
        <v>6000</v>
      </c>
      <c r="E89" s="10"/>
      <c r="F89" s="10"/>
      <c r="G89" s="10"/>
      <c r="H89" s="10"/>
      <c r="I89" s="10">
        <f t="shared" si="26"/>
        <v>2400</v>
      </c>
      <c r="J89" s="36"/>
      <c r="K89" s="35"/>
    </row>
    <row r="90" spans="2:11" ht="21.75" customHeight="1" x14ac:dyDescent="0.15">
      <c r="B90" s="145" t="s">
        <v>96</v>
      </c>
      <c r="C90" s="145"/>
      <c r="D90" s="145"/>
      <c r="E90" s="10"/>
      <c r="F90" s="10"/>
      <c r="G90" s="10"/>
      <c r="H90" s="10"/>
      <c r="I90" s="10">
        <f t="shared" si="26"/>
        <v>0</v>
      </c>
      <c r="J90" s="36"/>
      <c r="K90" s="35"/>
    </row>
    <row r="91" spans="2:11" ht="23.25" customHeight="1" x14ac:dyDescent="0.15">
      <c r="B91" s="10">
        <v>98</v>
      </c>
      <c r="C91" s="8" t="s">
        <v>99</v>
      </c>
      <c r="D91" s="28">
        <v>500</v>
      </c>
      <c r="E91" s="10"/>
      <c r="F91" s="10"/>
      <c r="G91" s="10"/>
      <c r="H91" s="10"/>
      <c r="I91" s="10">
        <f t="shared" si="26"/>
        <v>200</v>
      </c>
      <c r="J91" s="36"/>
      <c r="K91" s="35" t="s">
        <v>285</v>
      </c>
    </row>
    <row r="92" spans="2:11" ht="23.25" customHeight="1" x14ac:dyDescent="0.15">
      <c r="B92" s="10">
        <v>99</v>
      </c>
      <c r="C92" s="8" t="s">
        <v>97</v>
      </c>
      <c r="D92" s="28">
        <v>1000</v>
      </c>
      <c r="E92" s="10"/>
      <c r="F92" s="10"/>
      <c r="G92" s="10"/>
      <c r="H92" s="10"/>
      <c r="I92" s="10">
        <f t="shared" si="26"/>
        <v>400</v>
      </c>
      <c r="J92" s="36"/>
      <c r="K92" s="35"/>
    </row>
    <row r="93" spans="2:11" ht="23.25" customHeight="1" x14ac:dyDescent="0.15">
      <c r="B93" s="10">
        <v>100</v>
      </c>
      <c r="C93" s="8" t="s">
        <v>98</v>
      </c>
      <c r="D93" s="28">
        <v>3600</v>
      </c>
      <c r="E93" s="10"/>
      <c r="F93" s="10"/>
      <c r="G93" s="10"/>
      <c r="H93" s="10"/>
      <c r="I93" s="10">
        <f t="shared" si="26"/>
        <v>1440</v>
      </c>
      <c r="J93" s="36"/>
      <c r="K93" s="35"/>
    </row>
    <row r="94" spans="2:11" ht="23.25" customHeight="1" x14ac:dyDescent="0.15">
      <c r="B94" s="145" t="s">
        <v>37</v>
      </c>
      <c r="C94" s="145"/>
      <c r="D94" s="145"/>
      <c r="E94" s="10"/>
      <c r="F94" s="10"/>
      <c r="G94" s="10"/>
      <c r="H94" s="10"/>
      <c r="I94" s="10"/>
      <c r="J94" s="36"/>
      <c r="K94" s="35"/>
    </row>
    <row r="95" spans="2:11" ht="19.5" customHeight="1" x14ac:dyDescent="0.15">
      <c r="B95" s="10">
        <v>101</v>
      </c>
      <c r="C95" s="8" t="s">
        <v>148</v>
      </c>
      <c r="D95" s="28">
        <v>6000</v>
      </c>
      <c r="E95" s="10"/>
      <c r="F95" s="10"/>
      <c r="G95" s="10"/>
      <c r="H95" s="10"/>
      <c r="I95" s="10">
        <f t="shared" si="26"/>
        <v>2400</v>
      </c>
      <c r="J95" s="36"/>
      <c r="K95" s="35"/>
    </row>
    <row r="96" spans="2:11" ht="19.5" customHeight="1" x14ac:dyDescent="0.15">
      <c r="B96" s="10">
        <v>102</v>
      </c>
      <c r="C96" s="8" t="s">
        <v>84</v>
      </c>
      <c r="D96" s="28">
        <v>6000</v>
      </c>
      <c r="E96" s="10">
        <v>1300</v>
      </c>
      <c r="F96" s="10">
        <f>D96*35%</f>
        <v>2100</v>
      </c>
      <c r="G96" s="43">
        <f>E96/15*0.8</f>
        <v>69.333333333333343</v>
      </c>
      <c r="H96" s="10">
        <v>266.33</v>
      </c>
      <c r="I96" s="10">
        <f t="shared" si="26"/>
        <v>2400</v>
      </c>
      <c r="J96" s="39">
        <f>D96-F96-G96-H96-I96</f>
        <v>1164.3366666666666</v>
      </c>
      <c r="K96" s="35"/>
    </row>
    <row r="97" spans="2:11" ht="19.5" customHeight="1" x14ac:dyDescent="0.15">
      <c r="B97" s="10">
        <v>103</v>
      </c>
      <c r="C97" s="8" t="s">
        <v>85</v>
      </c>
      <c r="D97" s="28">
        <v>6000</v>
      </c>
      <c r="E97" s="10">
        <v>4500</v>
      </c>
      <c r="F97" s="10">
        <f>D97*35%</f>
        <v>2100</v>
      </c>
      <c r="G97" s="10">
        <f>E97/10*0.8</f>
        <v>360</v>
      </c>
      <c r="H97" s="10">
        <v>250</v>
      </c>
      <c r="I97" s="10">
        <f t="shared" si="26"/>
        <v>2400</v>
      </c>
      <c r="J97" s="39">
        <f>D97-F97-G97-H97-I97</f>
        <v>890</v>
      </c>
      <c r="K97" s="35"/>
    </row>
    <row r="98" spans="2:11" ht="19.5" customHeight="1" x14ac:dyDescent="0.15">
      <c r="B98" s="10">
        <v>104</v>
      </c>
      <c r="C98" s="8" t="s">
        <v>38</v>
      </c>
      <c r="D98" s="28">
        <v>3000</v>
      </c>
      <c r="E98" s="10"/>
      <c r="F98" s="10"/>
      <c r="G98" s="10"/>
      <c r="H98" s="10"/>
      <c r="I98" s="10">
        <f t="shared" si="26"/>
        <v>1200</v>
      </c>
      <c r="J98" s="36"/>
      <c r="K98" s="35"/>
    </row>
    <row r="99" spans="2:11" ht="19.5" customHeight="1" x14ac:dyDescent="0.15">
      <c r="B99" s="10">
        <v>105</v>
      </c>
      <c r="C99" s="8" t="s">
        <v>149</v>
      </c>
      <c r="D99" s="28">
        <v>6500</v>
      </c>
      <c r="E99" s="10"/>
      <c r="F99" s="10"/>
      <c r="G99" s="10"/>
      <c r="H99" s="10"/>
      <c r="I99" s="10">
        <f t="shared" si="26"/>
        <v>2600</v>
      </c>
      <c r="J99" s="36"/>
      <c r="K99" s="35"/>
    </row>
    <row r="100" spans="2:11" ht="19.5" customHeight="1" x14ac:dyDescent="0.15">
      <c r="B100" s="10">
        <v>106</v>
      </c>
      <c r="C100" s="8" t="s">
        <v>216</v>
      </c>
      <c r="D100" s="28">
        <v>5800</v>
      </c>
      <c r="E100" s="10"/>
      <c r="F100" s="10"/>
      <c r="G100" s="10"/>
      <c r="H100" s="10"/>
      <c r="I100" s="10">
        <f t="shared" si="26"/>
        <v>2320</v>
      </c>
      <c r="J100" s="36"/>
      <c r="K100" s="35"/>
    </row>
    <row r="101" spans="2:11" ht="24.75" customHeight="1" x14ac:dyDescent="0.15">
      <c r="B101" s="10">
        <v>107</v>
      </c>
      <c r="C101" s="8" t="s">
        <v>39</v>
      </c>
      <c r="D101" s="28">
        <v>2500</v>
      </c>
      <c r="E101" s="10"/>
      <c r="F101" s="10"/>
      <c r="G101" s="10"/>
      <c r="H101" s="10"/>
      <c r="I101" s="10">
        <f t="shared" si="26"/>
        <v>1000</v>
      </c>
      <c r="J101" s="36"/>
      <c r="K101" s="35"/>
    </row>
    <row r="102" spans="2:11" ht="19.5" customHeight="1" x14ac:dyDescent="0.15">
      <c r="B102" s="10">
        <v>108</v>
      </c>
      <c r="C102" s="8" t="s">
        <v>40</v>
      </c>
      <c r="D102" s="28">
        <v>3800</v>
      </c>
      <c r="E102" s="10"/>
      <c r="F102" s="10"/>
      <c r="G102" s="10"/>
      <c r="H102" s="10"/>
      <c r="I102" s="10">
        <f t="shared" si="26"/>
        <v>1520</v>
      </c>
      <c r="J102" s="36"/>
      <c r="K102" s="35"/>
    </row>
    <row r="103" spans="2:11" ht="19.5" customHeight="1" x14ac:dyDescent="0.15">
      <c r="B103" s="10">
        <v>109</v>
      </c>
      <c r="C103" s="8" t="s">
        <v>215</v>
      </c>
      <c r="D103" s="28">
        <v>8400</v>
      </c>
      <c r="E103" s="10"/>
      <c r="F103" s="10"/>
      <c r="G103" s="10"/>
      <c r="H103" s="10"/>
      <c r="I103" s="10">
        <f t="shared" si="26"/>
        <v>3360</v>
      </c>
      <c r="J103" s="36"/>
      <c r="K103" s="35"/>
    </row>
    <row r="104" spans="2:11" ht="24.75" customHeight="1" x14ac:dyDescent="0.15">
      <c r="B104" s="10">
        <v>110</v>
      </c>
      <c r="C104" s="8" t="s">
        <v>217</v>
      </c>
      <c r="D104" s="28">
        <v>7000</v>
      </c>
      <c r="E104" s="10"/>
      <c r="F104" s="10"/>
      <c r="G104" s="10"/>
      <c r="H104" s="10"/>
      <c r="I104" s="10">
        <f t="shared" si="26"/>
        <v>2800</v>
      </c>
      <c r="J104" s="36"/>
      <c r="K104" s="35"/>
    </row>
    <row r="105" spans="2:11" ht="23.25" customHeight="1" x14ac:dyDescent="0.15">
      <c r="B105" s="10">
        <v>111</v>
      </c>
      <c r="C105" s="8" t="s">
        <v>218</v>
      </c>
      <c r="D105" s="28">
        <v>5500</v>
      </c>
      <c r="E105" s="10"/>
      <c r="F105" s="10"/>
      <c r="G105" s="10"/>
      <c r="H105" s="10"/>
      <c r="I105" s="10">
        <f t="shared" si="26"/>
        <v>2200</v>
      </c>
      <c r="J105" s="36"/>
      <c r="K105" s="35"/>
    </row>
    <row r="106" spans="2:11" ht="23.25" customHeight="1" x14ac:dyDescent="0.15">
      <c r="B106" s="10">
        <v>112</v>
      </c>
      <c r="C106" s="8" t="s">
        <v>41</v>
      </c>
      <c r="D106" s="28">
        <v>6000</v>
      </c>
      <c r="E106" s="10"/>
      <c r="F106" s="10"/>
      <c r="G106" s="10"/>
      <c r="H106" s="10"/>
      <c r="I106" s="10">
        <f t="shared" si="26"/>
        <v>2400</v>
      </c>
      <c r="J106" s="36"/>
      <c r="K106" s="35"/>
    </row>
    <row r="107" spans="2:11" ht="23.25" customHeight="1" x14ac:dyDescent="0.15">
      <c r="B107" s="145" t="s">
        <v>57</v>
      </c>
      <c r="C107" s="145"/>
      <c r="D107" s="145"/>
      <c r="E107" s="10"/>
      <c r="F107" s="10"/>
      <c r="G107" s="10"/>
      <c r="H107" s="10"/>
      <c r="I107" s="10"/>
      <c r="J107" s="36"/>
      <c r="K107" s="35"/>
    </row>
    <row r="108" spans="2:11" ht="23.25" customHeight="1" x14ac:dyDescent="0.15">
      <c r="B108" s="12">
        <v>118</v>
      </c>
      <c r="C108" s="14" t="s">
        <v>115</v>
      </c>
      <c r="D108" s="30">
        <v>600</v>
      </c>
      <c r="E108" s="10"/>
      <c r="F108" s="10"/>
      <c r="G108" s="10"/>
      <c r="H108" s="10"/>
      <c r="I108" s="10">
        <f t="shared" si="26"/>
        <v>240</v>
      </c>
      <c r="J108" s="36"/>
      <c r="K108" s="35"/>
    </row>
    <row r="109" spans="2:11" ht="23.25" customHeight="1" x14ac:dyDescent="0.15">
      <c r="B109" s="145" t="s">
        <v>58</v>
      </c>
      <c r="C109" s="145"/>
      <c r="D109" s="145"/>
      <c r="E109" s="10"/>
      <c r="F109" s="10"/>
      <c r="G109" s="10"/>
      <c r="H109" s="10"/>
      <c r="I109" s="10"/>
      <c r="J109" s="36"/>
      <c r="K109" s="35"/>
    </row>
    <row r="110" spans="2:11" ht="18.75" customHeight="1" x14ac:dyDescent="0.15">
      <c r="B110" s="10">
        <v>119</v>
      </c>
      <c r="C110" s="8" t="s">
        <v>160</v>
      </c>
      <c r="D110" s="28">
        <v>4500</v>
      </c>
      <c r="E110" s="10"/>
      <c r="F110" s="10">
        <f t="shared" ref="F110:F114" si="27">D110*35%</f>
        <v>1575</v>
      </c>
      <c r="G110" s="10"/>
      <c r="H110" s="10">
        <v>221.5</v>
      </c>
      <c r="I110" s="10">
        <f t="shared" si="26"/>
        <v>1800</v>
      </c>
      <c r="J110" s="39">
        <f t="shared" ref="J110:J114" si="28">D110-F110-H110-I110</f>
        <v>903.5</v>
      </c>
      <c r="K110" s="35"/>
    </row>
    <row r="111" spans="2:11" ht="18.75" customHeight="1" x14ac:dyDescent="0.15">
      <c r="B111" s="10">
        <v>120</v>
      </c>
      <c r="C111" s="8" t="s">
        <v>161</v>
      </c>
      <c r="D111" s="28">
        <v>2000</v>
      </c>
      <c r="E111" s="10"/>
      <c r="F111" s="10">
        <f t="shared" si="27"/>
        <v>700</v>
      </c>
      <c r="G111" s="10"/>
      <c r="H111" s="10">
        <v>102.7</v>
      </c>
      <c r="I111" s="10">
        <f t="shared" si="26"/>
        <v>800</v>
      </c>
      <c r="J111" s="39">
        <f t="shared" si="28"/>
        <v>397.29999999999995</v>
      </c>
      <c r="K111" s="35"/>
    </row>
    <row r="112" spans="2:11" ht="18.75" customHeight="1" x14ac:dyDescent="0.15">
      <c r="B112" s="10">
        <v>121</v>
      </c>
      <c r="C112" s="8" t="s">
        <v>162</v>
      </c>
      <c r="D112" s="28">
        <v>2800</v>
      </c>
      <c r="E112" s="10"/>
      <c r="F112" s="10">
        <f t="shared" si="27"/>
        <v>979.99999999999989</v>
      </c>
      <c r="G112" s="10"/>
      <c r="H112" s="10">
        <v>125.74</v>
      </c>
      <c r="I112" s="10">
        <f t="shared" si="26"/>
        <v>1120</v>
      </c>
      <c r="J112" s="39">
        <f t="shared" si="28"/>
        <v>574.26</v>
      </c>
      <c r="K112" s="35"/>
    </row>
    <row r="113" spans="2:11" ht="18.75" customHeight="1" x14ac:dyDescent="0.15">
      <c r="B113" s="10">
        <v>122</v>
      </c>
      <c r="C113" s="8" t="s">
        <v>163</v>
      </c>
      <c r="D113" s="28">
        <v>1200</v>
      </c>
      <c r="E113" s="10"/>
      <c r="F113" s="10">
        <f t="shared" si="27"/>
        <v>420</v>
      </c>
      <c r="G113" s="10"/>
      <c r="H113" s="10">
        <v>77.86</v>
      </c>
      <c r="I113" s="10">
        <f t="shared" si="26"/>
        <v>480</v>
      </c>
      <c r="J113" s="39">
        <f t="shared" si="28"/>
        <v>222.14</v>
      </c>
      <c r="K113" s="35"/>
    </row>
    <row r="114" spans="2:11" ht="18.75" customHeight="1" x14ac:dyDescent="0.15">
      <c r="B114" s="10">
        <v>123</v>
      </c>
      <c r="C114" s="8" t="s">
        <v>164</v>
      </c>
      <c r="D114" s="28">
        <v>1000</v>
      </c>
      <c r="E114" s="10"/>
      <c r="F114" s="10">
        <f t="shared" si="27"/>
        <v>350</v>
      </c>
      <c r="G114" s="10"/>
      <c r="H114" s="10">
        <v>69.88</v>
      </c>
      <c r="I114" s="10">
        <f t="shared" si="26"/>
        <v>400</v>
      </c>
      <c r="J114" s="39">
        <f t="shared" si="28"/>
        <v>180.12</v>
      </c>
      <c r="K114" s="35"/>
    </row>
    <row r="115" spans="2:11" ht="18.75" customHeight="1" x14ac:dyDescent="0.15">
      <c r="B115" s="10">
        <v>124</v>
      </c>
      <c r="C115" s="8" t="s">
        <v>165</v>
      </c>
      <c r="D115" s="28">
        <v>2000</v>
      </c>
      <c r="E115" s="10"/>
      <c r="F115" s="10">
        <f>D115*35%</f>
        <v>700</v>
      </c>
      <c r="G115" s="10"/>
      <c r="H115" s="10">
        <v>141.69999999999999</v>
      </c>
      <c r="I115" s="10">
        <f t="shared" si="26"/>
        <v>800</v>
      </c>
      <c r="J115" s="39">
        <f>D115-F115-H115-I115</f>
        <v>358.29999999999995</v>
      </c>
      <c r="K115" s="35"/>
    </row>
    <row r="116" spans="2:11" ht="23.25" customHeight="1" x14ac:dyDescent="0.15">
      <c r="B116" s="145" t="s">
        <v>60</v>
      </c>
      <c r="C116" s="145"/>
      <c r="D116" s="145"/>
      <c r="E116" s="10"/>
      <c r="F116" s="10"/>
      <c r="G116" s="10"/>
      <c r="H116" s="10"/>
      <c r="I116" s="10"/>
      <c r="J116" s="36"/>
      <c r="K116" s="35"/>
    </row>
    <row r="117" spans="2:11" ht="23.25" customHeight="1" x14ac:dyDescent="0.15">
      <c r="B117" s="10">
        <v>135</v>
      </c>
      <c r="C117" s="8" t="s">
        <v>61</v>
      </c>
      <c r="D117" s="28">
        <v>1000</v>
      </c>
      <c r="E117" s="10">
        <v>28.52</v>
      </c>
      <c r="F117" s="10">
        <f>D117*50%</f>
        <v>500</v>
      </c>
      <c r="G117" s="10"/>
      <c r="H117" s="10">
        <v>8</v>
      </c>
      <c r="I117" s="10">
        <f t="shared" si="26"/>
        <v>400</v>
      </c>
      <c r="J117" s="39">
        <f>D117-I117-F117-E117-H117</f>
        <v>63.480000000000004</v>
      </c>
      <c r="K117" s="35"/>
    </row>
    <row r="118" spans="2:11" ht="23.25" customHeight="1" x14ac:dyDescent="0.15">
      <c r="B118" s="10">
        <v>136</v>
      </c>
      <c r="C118" s="8" t="s">
        <v>62</v>
      </c>
      <c r="D118" s="28">
        <v>1350</v>
      </c>
      <c r="E118" s="10">
        <v>28.52</v>
      </c>
      <c r="F118" s="10">
        <f t="shared" ref="F118:F134" si="29">D118*50%</f>
        <v>675</v>
      </c>
      <c r="G118" s="10"/>
      <c r="H118" s="10">
        <v>8</v>
      </c>
      <c r="I118" s="10">
        <f t="shared" si="26"/>
        <v>540</v>
      </c>
      <c r="J118" s="39">
        <f t="shared" ref="J118:J134" si="30">D118-I118-F118-E118-H118</f>
        <v>98.48</v>
      </c>
      <c r="K118" s="35"/>
    </row>
    <row r="119" spans="2:11" ht="23.25" customHeight="1" x14ac:dyDescent="0.15">
      <c r="B119" s="10">
        <v>137</v>
      </c>
      <c r="C119" s="8" t="s">
        <v>62</v>
      </c>
      <c r="D119" s="29">
        <v>900</v>
      </c>
      <c r="E119" s="10">
        <v>28.52</v>
      </c>
      <c r="F119" s="10">
        <f t="shared" si="29"/>
        <v>450</v>
      </c>
      <c r="G119" s="10"/>
      <c r="H119" s="10">
        <v>8</v>
      </c>
      <c r="I119" s="10">
        <f t="shared" si="26"/>
        <v>360</v>
      </c>
      <c r="J119" s="39">
        <f t="shared" si="30"/>
        <v>53.480000000000004</v>
      </c>
      <c r="K119" s="35"/>
    </row>
    <row r="120" spans="2:11" ht="23.25" customHeight="1" x14ac:dyDescent="0.15">
      <c r="B120" s="10">
        <v>138</v>
      </c>
      <c r="C120" s="8" t="s">
        <v>175</v>
      </c>
      <c r="D120" s="29">
        <v>350</v>
      </c>
      <c r="E120" s="10"/>
      <c r="F120" s="10">
        <f t="shared" si="29"/>
        <v>175</v>
      </c>
      <c r="G120" s="10"/>
      <c r="H120" s="10">
        <v>8</v>
      </c>
      <c r="I120" s="10">
        <f t="shared" si="26"/>
        <v>140</v>
      </c>
      <c r="J120" s="39">
        <f t="shared" si="30"/>
        <v>27</v>
      </c>
      <c r="K120" s="35"/>
    </row>
    <row r="121" spans="2:11" ht="23.25" customHeight="1" x14ac:dyDescent="0.15">
      <c r="B121" s="10">
        <v>139</v>
      </c>
      <c r="C121" s="8" t="s">
        <v>176</v>
      </c>
      <c r="D121" s="29">
        <v>200</v>
      </c>
      <c r="E121" s="10">
        <v>28.52</v>
      </c>
      <c r="F121" s="10">
        <f t="shared" si="29"/>
        <v>100</v>
      </c>
      <c r="G121" s="10"/>
      <c r="H121" s="10">
        <v>8</v>
      </c>
      <c r="I121" s="10">
        <f t="shared" si="26"/>
        <v>80</v>
      </c>
      <c r="J121" s="39">
        <f t="shared" si="30"/>
        <v>-16.52</v>
      </c>
      <c r="K121" s="35"/>
    </row>
    <row r="122" spans="2:11" ht="23.25" customHeight="1" x14ac:dyDescent="0.15">
      <c r="B122" s="10">
        <v>140</v>
      </c>
      <c r="C122" s="8" t="s">
        <v>177</v>
      </c>
      <c r="D122" s="28">
        <v>1900</v>
      </c>
      <c r="E122" s="10">
        <v>28.52</v>
      </c>
      <c r="F122" s="10">
        <f t="shared" si="29"/>
        <v>950</v>
      </c>
      <c r="G122" s="10"/>
      <c r="H122" s="10">
        <v>8</v>
      </c>
      <c r="I122" s="10">
        <f t="shared" si="26"/>
        <v>760</v>
      </c>
      <c r="J122" s="39">
        <f t="shared" si="30"/>
        <v>153.47999999999999</v>
      </c>
      <c r="K122" s="35"/>
    </row>
    <row r="123" spans="2:11" ht="23.25" customHeight="1" x14ac:dyDescent="0.15">
      <c r="B123" s="10">
        <v>141</v>
      </c>
      <c r="C123" s="8" t="s">
        <v>178</v>
      </c>
      <c r="D123" s="29">
        <v>900</v>
      </c>
      <c r="E123" s="10">
        <v>28.52</v>
      </c>
      <c r="F123" s="10">
        <f t="shared" si="29"/>
        <v>450</v>
      </c>
      <c r="G123" s="10"/>
      <c r="H123" s="10">
        <v>8</v>
      </c>
      <c r="I123" s="10">
        <f t="shared" si="26"/>
        <v>360</v>
      </c>
      <c r="J123" s="39">
        <f t="shared" si="30"/>
        <v>53.480000000000004</v>
      </c>
      <c r="K123" s="35"/>
    </row>
    <row r="124" spans="2:11" ht="23.25" customHeight="1" x14ac:dyDescent="0.15">
      <c r="B124" s="10">
        <v>142</v>
      </c>
      <c r="C124" s="8" t="s">
        <v>179</v>
      </c>
      <c r="D124" s="29">
        <v>760</v>
      </c>
      <c r="E124" s="10">
        <v>28.52</v>
      </c>
      <c r="F124" s="10">
        <f t="shared" si="29"/>
        <v>380</v>
      </c>
      <c r="G124" s="10"/>
      <c r="H124" s="10">
        <v>8</v>
      </c>
      <c r="I124" s="10">
        <f t="shared" si="26"/>
        <v>304</v>
      </c>
      <c r="J124" s="39">
        <f t="shared" si="30"/>
        <v>39.480000000000004</v>
      </c>
      <c r="K124" s="35"/>
    </row>
    <row r="125" spans="2:11" ht="23.25" customHeight="1" x14ac:dyDescent="0.15">
      <c r="B125" s="10">
        <v>143</v>
      </c>
      <c r="C125" s="8" t="s">
        <v>180</v>
      </c>
      <c r="D125" s="29">
        <v>900</v>
      </c>
      <c r="E125" s="10">
        <v>28.52</v>
      </c>
      <c r="F125" s="10">
        <f t="shared" si="29"/>
        <v>450</v>
      </c>
      <c r="G125" s="10"/>
      <c r="H125" s="10">
        <v>8</v>
      </c>
      <c r="I125" s="10">
        <f t="shared" si="26"/>
        <v>360</v>
      </c>
      <c r="J125" s="39">
        <f t="shared" si="30"/>
        <v>53.480000000000004</v>
      </c>
      <c r="K125" s="35"/>
    </row>
    <row r="126" spans="2:11" ht="23.25" customHeight="1" x14ac:dyDescent="0.15">
      <c r="B126" s="10">
        <v>144</v>
      </c>
      <c r="C126" s="8" t="s">
        <v>63</v>
      </c>
      <c r="D126" s="29">
        <v>900</v>
      </c>
      <c r="E126" s="10">
        <v>28.52</v>
      </c>
      <c r="F126" s="10">
        <f t="shared" si="29"/>
        <v>450</v>
      </c>
      <c r="G126" s="10"/>
      <c r="H126" s="10">
        <v>8</v>
      </c>
      <c r="I126" s="10">
        <f t="shared" ref="I126:I134" si="31">D126*40%</f>
        <v>360</v>
      </c>
      <c r="J126" s="39">
        <f t="shared" si="30"/>
        <v>53.480000000000004</v>
      </c>
      <c r="K126" s="35"/>
    </row>
    <row r="127" spans="2:11" ht="23.25" customHeight="1" x14ac:dyDescent="0.15">
      <c r="B127" s="10">
        <v>145</v>
      </c>
      <c r="C127" s="8" t="s">
        <v>64</v>
      </c>
      <c r="D127" s="29">
        <v>600</v>
      </c>
      <c r="E127" s="10">
        <v>28.52</v>
      </c>
      <c r="F127" s="10">
        <f t="shared" si="29"/>
        <v>300</v>
      </c>
      <c r="G127" s="10"/>
      <c r="H127" s="10">
        <v>8</v>
      </c>
      <c r="I127" s="10">
        <f t="shared" si="31"/>
        <v>240</v>
      </c>
      <c r="J127" s="39">
        <f t="shared" si="30"/>
        <v>23.48</v>
      </c>
      <c r="K127" s="35"/>
    </row>
    <row r="128" spans="2:11" ht="23.25" customHeight="1" x14ac:dyDescent="0.15">
      <c r="B128" s="10">
        <v>146</v>
      </c>
      <c r="C128" s="8" t="s">
        <v>181</v>
      </c>
      <c r="D128" s="28">
        <v>1350</v>
      </c>
      <c r="E128" s="10">
        <v>28.52</v>
      </c>
      <c r="F128" s="10">
        <f t="shared" si="29"/>
        <v>675</v>
      </c>
      <c r="G128" s="10"/>
      <c r="H128" s="10">
        <v>8</v>
      </c>
      <c r="I128" s="10">
        <f t="shared" si="31"/>
        <v>540</v>
      </c>
      <c r="J128" s="39">
        <f t="shared" si="30"/>
        <v>98.48</v>
      </c>
      <c r="K128" s="35"/>
    </row>
    <row r="129" spans="2:11" ht="23.25" customHeight="1" x14ac:dyDescent="0.15">
      <c r="B129" s="10">
        <v>147</v>
      </c>
      <c r="C129" s="8" t="s">
        <v>182</v>
      </c>
      <c r="D129" s="28">
        <v>1300</v>
      </c>
      <c r="E129" s="10"/>
      <c r="F129" s="10">
        <f t="shared" si="29"/>
        <v>650</v>
      </c>
      <c r="G129" s="10"/>
      <c r="H129" s="10">
        <v>8</v>
      </c>
      <c r="I129" s="10">
        <f t="shared" si="31"/>
        <v>520</v>
      </c>
      <c r="J129" s="39">
        <f t="shared" si="30"/>
        <v>122</v>
      </c>
      <c r="K129" s="35"/>
    </row>
    <row r="130" spans="2:11" ht="23.25" customHeight="1" x14ac:dyDescent="0.15">
      <c r="B130" s="10">
        <v>148</v>
      </c>
      <c r="C130" s="8" t="s">
        <v>183</v>
      </c>
      <c r="D130" s="29">
        <v>500</v>
      </c>
      <c r="E130" s="10">
        <v>14.26</v>
      </c>
      <c r="F130" s="10">
        <f t="shared" si="29"/>
        <v>250</v>
      </c>
      <c r="G130" s="10"/>
      <c r="H130" s="10">
        <v>8</v>
      </c>
      <c r="I130" s="10">
        <f t="shared" si="31"/>
        <v>200</v>
      </c>
      <c r="J130" s="39">
        <f t="shared" si="30"/>
        <v>27.740000000000002</v>
      </c>
      <c r="K130" s="35"/>
    </row>
    <row r="131" spans="2:11" ht="23.25" customHeight="1" x14ac:dyDescent="0.15">
      <c r="B131" s="10">
        <v>149</v>
      </c>
      <c r="C131" s="8" t="s">
        <v>65</v>
      </c>
      <c r="D131" s="29">
        <v>700</v>
      </c>
      <c r="E131" s="10">
        <v>28.52</v>
      </c>
      <c r="F131" s="10">
        <f t="shared" si="29"/>
        <v>350</v>
      </c>
      <c r="G131" s="10"/>
      <c r="H131" s="10">
        <v>8</v>
      </c>
      <c r="I131" s="10">
        <f t="shared" si="31"/>
        <v>280</v>
      </c>
      <c r="J131" s="39">
        <f t="shared" si="30"/>
        <v>33.480000000000004</v>
      </c>
      <c r="K131" s="35"/>
    </row>
    <row r="132" spans="2:11" ht="23.25" customHeight="1" x14ac:dyDescent="0.15">
      <c r="B132" s="10">
        <v>150</v>
      </c>
      <c r="C132" s="8" t="s">
        <v>184</v>
      </c>
      <c r="D132" s="28">
        <v>1300</v>
      </c>
      <c r="E132" s="10">
        <v>28.52</v>
      </c>
      <c r="F132" s="10">
        <f t="shared" si="29"/>
        <v>650</v>
      </c>
      <c r="G132" s="10"/>
      <c r="H132" s="10">
        <v>8</v>
      </c>
      <c r="I132" s="10">
        <f t="shared" si="31"/>
        <v>520</v>
      </c>
      <c r="J132" s="39">
        <f t="shared" si="30"/>
        <v>93.48</v>
      </c>
      <c r="K132" s="35"/>
    </row>
    <row r="133" spans="2:11" ht="23.25" customHeight="1" x14ac:dyDescent="0.15">
      <c r="B133" s="10">
        <v>151</v>
      </c>
      <c r="C133" s="8" t="s">
        <v>66</v>
      </c>
      <c r="D133" s="29">
        <v>500</v>
      </c>
      <c r="E133" s="10">
        <v>14.26</v>
      </c>
      <c r="F133" s="10">
        <f t="shared" si="29"/>
        <v>250</v>
      </c>
      <c r="G133" s="10"/>
      <c r="H133" s="10">
        <v>8</v>
      </c>
      <c r="I133" s="10">
        <f t="shared" si="31"/>
        <v>200</v>
      </c>
      <c r="J133" s="39">
        <f t="shared" si="30"/>
        <v>27.740000000000002</v>
      </c>
      <c r="K133" s="35"/>
    </row>
    <row r="134" spans="2:11" ht="23.25" customHeight="1" x14ac:dyDescent="0.15">
      <c r="B134" s="10">
        <v>152</v>
      </c>
      <c r="C134" s="8" t="s">
        <v>67</v>
      </c>
      <c r="D134" s="28">
        <v>1300</v>
      </c>
      <c r="E134" s="10">
        <v>28.52</v>
      </c>
      <c r="F134" s="10">
        <f t="shared" si="29"/>
        <v>650</v>
      </c>
      <c r="G134" s="10"/>
      <c r="H134" s="10">
        <v>8</v>
      </c>
      <c r="I134" s="10">
        <f t="shared" si="31"/>
        <v>520</v>
      </c>
      <c r="J134" s="39">
        <f t="shared" si="30"/>
        <v>93.48</v>
      </c>
      <c r="K134" s="35"/>
    </row>
    <row r="135" spans="2:11" ht="24.75" customHeight="1" x14ac:dyDescent="0.15">
      <c r="B135" s="145" t="s">
        <v>229</v>
      </c>
      <c r="C135" s="145"/>
      <c r="D135" s="145"/>
      <c r="E135" s="10"/>
      <c r="F135" s="10"/>
      <c r="G135" s="10"/>
      <c r="H135" s="10"/>
      <c r="I135" s="10"/>
      <c r="J135" s="36"/>
      <c r="K135" s="35"/>
    </row>
    <row r="136" spans="2:11" ht="15" customHeight="1" x14ac:dyDescent="0.15">
      <c r="B136" s="20">
        <v>160</v>
      </c>
      <c r="C136" s="8" t="s">
        <v>241</v>
      </c>
      <c r="D136" s="29">
        <v>800</v>
      </c>
      <c r="E136" s="10"/>
      <c r="F136" s="16">
        <f>D136*35%</f>
        <v>280</v>
      </c>
      <c r="G136" s="45"/>
      <c r="H136" s="17">
        <v>373</v>
      </c>
      <c r="I136" s="10">
        <f>D136*40%</f>
        <v>320</v>
      </c>
      <c r="J136" s="46">
        <f>D136-F136-H136-I136</f>
        <v>-173</v>
      </c>
      <c r="K136" s="35"/>
    </row>
    <row r="137" spans="2:11" ht="15" customHeight="1" x14ac:dyDescent="0.15">
      <c r="B137" s="20">
        <v>161</v>
      </c>
      <c r="C137" s="8" t="s">
        <v>239</v>
      </c>
      <c r="D137" s="28">
        <v>1500</v>
      </c>
      <c r="E137" s="10"/>
      <c r="F137" s="16">
        <f t="shared" ref="F137:F147" si="32">D137*35%</f>
        <v>525</v>
      </c>
      <c r="G137" s="45"/>
      <c r="H137" s="17">
        <v>349.65</v>
      </c>
      <c r="I137" s="10">
        <f t="shared" ref="I137:I147" si="33">D137*40%</f>
        <v>600</v>
      </c>
      <c r="J137" s="46">
        <f t="shared" ref="J137:J147" si="34">D137-F137-H137-I137</f>
        <v>25.350000000000023</v>
      </c>
      <c r="K137" s="35"/>
    </row>
    <row r="138" spans="2:11" ht="15" customHeight="1" x14ac:dyDescent="0.15">
      <c r="B138" s="20">
        <v>162</v>
      </c>
      <c r="C138" s="8" t="s">
        <v>248</v>
      </c>
      <c r="D138" s="28">
        <v>1000</v>
      </c>
      <c r="E138" s="10"/>
      <c r="F138" s="16">
        <f t="shared" si="32"/>
        <v>350</v>
      </c>
      <c r="G138" s="45"/>
      <c r="H138" s="17">
        <v>270</v>
      </c>
      <c r="I138" s="10">
        <f t="shared" si="33"/>
        <v>400</v>
      </c>
      <c r="J138" s="46">
        <f t="shared" si="34"/>
        <v>-20</v>
      </c>
      <c r="K138" s="35"/>
    </row>
    <row r="139" spans="2:11" ht="15" customHeight="1" x14ac:dyDescent="0.15">
      <c r="B139" s="20">
        <v>163</v>
      </c>
      <c r="C139" s="8" t="s">
        <v>238</v>
      </c>
      <c r="D139" s="29">
        <v>700</v>
      </c>
      <c r="E139" s="10"/>
      <c r="F139" s="16">
        <f t="shared" si="32"/>
        <v>244.99999999999997</v>
      </c>
      <c r="G139" s="45"/>
      <c r="H139" s="17">
        <v>301</v>
      </c>
      <c r="I139" s="10">
        <f t="shared" si="33"/>
        <v>280</v>
      </c>
      <c r="J139" s="46">
        <f t="shared" si="34"/>
        <v>-126</v>
      </c>
      <c r="K139" s="35"/>
    </row>
    <row r="140" spans="2:11" ht="15" customHeight="1" x14ac:dyDescent="0.15">
      <c r="B140" s="20">
        <v>164</v>
      </c>
      <c r="C140" s="8" t="s">
        <v>249</v>
      </c>
      <c r="D140" s="29">
        <v>400</v>
      </c>
      <c r="E140" s="10"/>
      <c r="F140" s="16">
        <f t="shared" si="32"/>
        <v>140</v>
      </c>
      <c r="G140" s="45"/>
      <c r="H140" s="17">
        <v>278</v>
      </c>
      <c r="I140" s="10">
        <f t="shared" si="33"/>
        <v>160</v>
      </c>
      <c r="J140" s="46">
        <f t="shared" si="34"/>
        <v>-178</v>
      </c>
      <c r="K140" s="35"/>
    </row>
    <row r="141" spans="2:11" ht="15" customHeight="1" x14ac:dyDescent="0.15">
      <c r="B141" s="20">
        <v>165</v>
      </c>
      <c r="C141" s="8" t="s">
        <v>243</v>
      </c>
      <c r="D141" s="28">
        <v>1100</v>
      </c>
      <c r="E141" s="10"/>
      <c r="F141" s="16">
        <f t="shared" si="32"/>
        <v>385</v>
      </c>
      <c r="G141" s="45"/>
      <c r="H141" s="17">
        <v>477.7</v>
      </c>
      <c r="I141" s="10">
        <f t="shared" si="33"/>
        <v>440</v>
      </c>
      <c r="J141" s="46">
        <f t="shared" si="34"/>
        <v>-202.7</v>
      </c>
      <c r="K141" s="35"/>
    </row>
    <row r="142" spans="2:11" ht="15" customHeight="1" x14ac:dyDescent="0.15">
      <c r="B142" s="20">
        <v>167</v>
      </c>
      <c r="C142" s="8" t="s">
        <v>250</v>
      </c>
      <c r="D142" s="28">
        <v>250</v>
      </c>
      <c r="E142" s="10"/>
      <c r="F142" s="16">
        <f t="shared" si="32"/>
        <v>87.5</v>
      </c>
      <c r="G142" s="45"/>
      <c r="H142" s="17">
        <v>115</v>
      </c>
      <c r="I142" s="10">
        <f t="shared" si="33"/>
        <v>100</v>
      </c>
      <c r="J142" s="46">
        <f t="shared" si="34"/>
        <v>-52.5</v>
      </c>
      <c r="K142" s="35"/>
    </row>
    <row r="143" spans="2:11" ht="15" customHeight="1" x14ac:dyDescent="0.15">
      <c r="B143" s="20">
        <v>168</v>
      </c>
      <c r="C143" s="8" t="s">
        <v>236</v>
      </c>
      <c r="D143" s="29">
        <v>500</v>
      </c>
      <c r="E143" s="10"/>
      <c r="F143" s="16">
        <f t="shared" si="32"/>
        <v>175</v>
      </c>
      <c r="G143" s="45"/>
      <c r="H143" s="17">
        <v>182.97</v>
      </c>
      <c r="I143" s="10">
        <f t="shared" si="33"/>
        <v>200</v>
      </c>
      <c r="J143" s="46">
        <f t="shared" si="34"/>
        <v>-57.97</v>
      </c>
      <c r="K143" s="35"/>
    </row>
    <row r="144" spans="2:11" ht="15" customHeight="1" x14ac:dyDescent="0.15">
      <c r="B144" s="20">
        <v>170</v>
      </c>
      <c r="C144" s="8" t="s">
        <v>237</v>
      </c>
      <c r="D144" s="29">
        <v>500</v>
      </c>
      <c r="E144" s="10"/>
      <c r="F144" s="16">
        <f t="shared" si="32"/>
        <v>175</v>
      </c>
      <c r="G144" s="45"/>
      <c r="H144" s="17">
        <v>231.03</v>
      </c>
      <c r="I144" s="10">
        <f t="shared" si="33"/>
        <v>200</v>
      </c>
      <c r="J144" s="46">
        <f t="shared" si="34"/>
        <v>-106.03</v>
      </c>
      <c r="K144" s="35"/>
    </row>
    <row r="145" spans="2:11" ht="15" customHeight="1" x14ac:dyDescent="0.15">
      <c r="B145" s="20">
        <v>171</v>
      </c>
      <c r="C145" s="8" t="s">
        <v>245</v>
      </c>
      <c r="D145" s="29">
        <v>850</v>
      </c>
      <c r="E145" s="10"/>
      <c r="F145" s="16">
        <f t="shared" si="32"/>
        <v>297.5</v>
      </c>
      <c r="G145" s="45"/>
      <c r="H145" s="17">
        <v>366.46</v>
      </c>
      <c r="I145" s="10">
        <f t="shared" si="33"/>
        <v>340</v>
      </c>
      <c r="J145" s="46">
        <f t="shared" si="34"/>
        <v>-153.95999999999998</v>
      </c>
      <c r="K145" s="35"/>
    </row>
    <row r="146" spans="2:11" ht="15" customHeight="1" x14ac:dyDescent="0.15">
      <c r="B146" s="20">
        <v>172</v>
      </c>
      <c r="C146" s="8" t="s">
        <v>235</v>
      </c>
      <c r="D146" s="29">
        <v>150</v>
      </c>
      <c r="E146" s="10"/>
      <c r="F146" s="16">
        <f t="shared" si="32"/>
        <v>52.5</v>
      </c>
      <c r="G146" s="45"/>
      <c r="H146" s="17">
        <v>85</v>
      </c>
      <c r="I146" s="10">
        <f t="shared" si="33"/>
        <v>60</v>
      </c>
      <c r="J146" s="46">
        <f t="shared" si="34"/>
        <v>-47.5</v>
      </c>
      <c r="K146" s="35"/>
    </row>
    <row r="147" spans="2:11" ht="15" customHeight="1" x14ac:dyDescent="0.15">
      <c r="B147" s="20">
        <v>174</v>
      </c>
      <c r="C147" s="8" t="s">
        <v>251</v>
      </c>
      <c r="D147" s="29">
        <v>500</v>
      </c>
      <c r="E147" s="10"/>
      <c r="F147" s="16">
        <f t="shared" si="32"/>
        <v>175</v>
      </c>
      <c r="G147" s="45"/>
      <c r="H147" s="17">
        <v>210</v>
      </c>
      <c r="I147" s="10">
        <f t="shared" si="33"/>
        <v>200</v>
      </c>
      <c r="J147" s="46">
        <f t="shared" si="34"/>
        <v>-85</v>
      </c>
      <c r="K147" s="35"/>
    </row>
    <row r="148" spans="2:11" ht="24.75" customHeight="1" x14ac:dyDescent="0.15">
      <c r="B148" s="152" t="s">
        <v>230</v>
      </c>
      <c r="C148" s="153"/>
      <c r="D148" s="154"/>
      <c r="E148" s="10"/>
      <c r="F148" s="44"/>
      <c r="G148" s="45"/>
      <c r="H148" s="48"/>
      <c r="I148" s="10"/>
      <c r="J148" s="36"/>
      <c r="K148" s="35"/>
    </row>
    <row r="149" spans="2:11" ht="19.5" customHeight="1" x14ac:dyDescent="0.15">
      <c r="B149" s="20"/>
      <c r="C149" s="8" t="s">
        <v>231</v>
      </c>
      <c r="D149" s="29">
        <v>750</v>
      </c>
      <c r="E149" s="10"/>
      <c r="F149" s="44"/>
      <c r="G149" s="45"/>
      <c r="H149" s="48"/>
      <c r="I149" s="10"/>
      <c r="J149" s="36"/>
      <c r="K149" s="35"/>
    </row>
    <row r="150" spans="2:11" ht="19.5" customHeight="1" x14ac:dyDescent="0.15">
      <c r="B150" s="20"/>
      <c r="C150" s="8" t="s">
        <v>232</v>
      </c>
      <c r="D150" s="29">
        <v>300</v>
      </c>
      <c r="E150" s="10"/>
      <c r="F150" s="44"/>
      <c r="G150" s="45"/>
      <c r="H150" s="48"/>
      <c r="I150" s="10"/>
      <c r="J150" s="36"/>
      <c r="K150" s="35"/>
    </row>
    <row r="151" spans="2:11" ht="19.5" customHeight="1" x14ac:dyDescent="0.15">
      <c r="B151" s="20"/>
      <c r="C151" s="8" t="s">
        <v>233</v>
      </c>
      <c r="D151" s="29">
        <v>250</v>
      </c>
      <c r="E151" s="10"/>
      <c r="F151" s="44"/>
      <c r="G151" s="45"/>
      <c r="H151" s="48"/>
      <c r="I151" s="10"/>
      <c r="J151" s="36"/>
      <c r="K151" s="35"/>
    </row>
    <row r="152" spans="2:11" ht="19.5" customHeight="1" x14ac:dyDescent="0.15">
      <c r="B152" s="20"/>
      <c r="C152" s="8" t="s">
        <v>240</v>
      </c>
      <c r="D152" s="28">
        <v>250</v>
      </c>
      <c r="E152" s="10"/>
      <c r="F152" s="44"/>
      <c r="G152" s="45"/>
      <c r="H152" s="48"/>
      <c r="I152" s="10"/>
      <c r="J152" s="36"/>
      <c r="K152" s="35"/>
    </row>
    <row r="153" spans="2:11" ht="19.5" customHeight="1" x14ac:dyDescent="0.15">
      <c r="B153" s="20"/>
      <c r="C153" s="8" t="s">
        <v>235</v>
      </c>
      <c r="D153" s="29">
        <v>200</v>
      </c>
      <c r="E153" s="10"/>
      <c r="F153" s="44"/>
      <c r="G153" s="45"/>
      <c r="H153" s="48"/>
      <c r="I153" s="10"/>
      <c r="J153" s="36"/>
      <c r="K153" s="35"/>
    </row>
    <row r="154" spans="2:11" ht="19.5" customHeight="1" x14ac:dyDescent="0.15">
      <c r="B154" s="20"/>
      <c r="C154" s="8" t="s">
        <v>236</v>
      </c>
      <c r="D154" s="29">
        <v>600</v>
      </c>
      <c r="E154" s="10"/>
      <c r="F154" s="44"/>
      <c r="G154" s="45"/>
      <c r="H154" s="48"/>
      <c r="I154" s="10"/>
      <c r="J154" s="36"/>
      <c r="K154" s="35"/>
    </row>
    <row r="155" spans="2:11" ht="19.5" customHeight="1" x14ac:dyDescent="0.15">
      <c r="B155" s="20"/>
      <c r="C155" s="8" t="s">
        <v>237</v>
      </c>
      <c r="D155" s="29">
        <v>680</v>
      </c>
      <c r="E155" s="10"/>
      <c r="F155" s="44"/>
      <c r="G155" s="45"/>
      <c r="H155" s="17"/>
      <c r="I155" s="10"/>
      <c r="J155" s="36"/>
      <c r="K155" s="35"/>
    </row>
    <row r="156" spans="2:11" ht="19.5" customHeight="1" x14ac:dyDescent="0.15">
      <c r="B156" s="20"/>
      <c r="C156" s="8" t="s">
        <v>238</v>
      </c>
      <c r="D156" s="29">
        <v>800</v>
      </c>
      <c r="E156" s="10"/>
      <c r="F156" s="44"/>
      <c r="G156" s="45"/>
      <c r="H156" s="48"/>
      <c r="I156" s="10"/>
      <c r="J156" s="36"/>
      <c r="K156" s="35"/>
    </row>
    <row r="157" spans="2:11" ht="19.5" customHeight="1" x14ac:dyDescent="0.15">
      <c r="B157" s="20"/>
      <c r="C157" s="8" t="s">
        <v>239</v>
      </c>
      <c r="D157" s="29">
        <v>1600</v>
      </c>
      <c r="E157" s="10"/>
      <c r="F157" s="44"/>
      <c r="G157" s="45"/>
      <c r="H157" s="48"/>
      <c r="I157" s="10"/>
      <c r="J157" s="36"/>
      <c r="K157" s="35"/>
    </row>
    <row r="158" spans="2:11" ht="19.5" customHeight="1" x14ac:dyDescent="0.15">
      <c r="B158" s="20"/>
      <c r="C158" s="8" t="s">
        <v>251</v>
      </c>
      <c r="D158" s="29">
        <v>900</v>
      </c>
      <c r="E158" s="10"/>
      <c r="F158" s="44"/>
      <c r="G158" s="45"/>
      <c r="H158" s="48"/>
      <c r="I158" s="10"/>
      <c r="J158" s="36"/>
      <c r="K158" s="35"/>
    </row>
    <row r="159" spans="2:11" ht="24.75" customHeight="1" x14ac:dyDescent="0.15">
      <c r="B159" s="149" t="s">
        <v>265</v>
      </c>
      <c r="C159" s="150"/>
      <c r="D159" s="151"/>
      <c r="E159" s="10"/>
      <c r="F159" s="44"/>
      <c r="G159" s="45"/>
      <c r="H159" s="17"/>
      <c r="I159" s="10"/>
      <c r="J159" s="36"/>
      <c r="K159" s="35"/>
    </row>
    <row r="160" spans="2:11" ht="16.5" customHeight="1" x14ac:dyDescent="0.15">
      <c r="B160" s="10"/>
      <c r="C160" s="8" t="s">
        <v>241</v>
      </c>
      <c r="D160" s="28">
        <v>600</v>
      </c>
      <c r="E160" s="10"/>
      <c r="F160" s="44">
        <f>D160*35%</f>
        <v>210</v>
      </c>
      <c r="G160" s="45"/>
      <c r="H160" s="17">
        <v>214.55</v>
      </c>
      <c r="I160" s="10">
        <f t="shared" ref="I160:I161" si="35">D160*40%</f>
        <v>240</v>
      </c>
      <c r="J160" s="39">
        <f t="shared" ref="J160:J164" si="36">D160-F160-H160-I160</f>
        <v>-64.550000000000011</v>
      </c>
      <c r="K160" s="35"/>
    </row>
    <row r="161" spans="2:11" ht="16.5" customHeight="1" x14ac:dyDescent="0.15">
      <c r="B161" s="10"/>
      <c r="C161" s="8" t="s">
        <v>242</v>
      </c>
      <c r="D161" s="29">
        <v>500</v>
      </c>
      <c r="E161" s="10"/>
      <c r="F161" s="44">
        <f t="shared" ref="F161:F165" si="37">D161*35%</f>
        <v>175</v>
      </c>
      <c r="G161" s="45"/>
      <c r="H161" s="17">
        <v>206.75</v>
      </c>
      <c r="I161" s="10">
        <f t="shared" si="35"/>
        <v>200</v>
      </c>
      <c r="J161" s="39">
        <f t="shared" si="36"/>
        <v>-81.75</v>
      </c>
      <c r="K161" s="35"/>
    </row>
    <row r="162" spans="2:11" ht="16.5" customHeight="1" x14ac:dyDescent="0.15">
      <c r="B162" s="10"/>
      <c r="C162" s="8" t="s">
        <v>243</v>
      </c>
      <c r="D162" s="28">
        <v>1200</v>
      </c>
      <c r="E162" s="10"/>
      <c r="F162" s="44">
        <f t="shared" si="37"/>
        <v>420</v>
      </c>
      <c r="G162" s="45"/>
      <c r="H162" s="49">
        <v>351.48</v>
      </c>
      <c r="I162" s="10">
        <f>D162*40%</f>
        <v>480</v>
      </c>
      <c r="J162" s="39">
        <f>D162-F162-H162-I162</f>
        <v>-51.480000000000018</v>
      </c>
      <c r="K162" s="35"/>
    </row>
    <row r="163" spans="2:11" ht="16.5" customHeight="1" x14ac:dyDescent="0.15">
      <c r="B163" s="10"/>
      <c r="C163" s="8" t="s">
        <v>244</v>
      </c>
      <c r="D163" s="29">
        <v>400</v>
      </c>
      <c r="E163" s="10"/>
      <c r="F163" s="44">
        <f t="shared" si="37"/>
        <v>140</v>
      </c>
      <c r="G163" s="45"/>
      <c r="H163" s="17">
        <v>109.08</v>
      </c>
      <c r="I163" s="10">
        <f t="shared" ref="I163:I165" si="38">D163*40%</f>
        <v>160</v>
      </c>
      <c r="J163" s="39">
        <f t="shared" si="36"/>
        <v>-9.0799999999999841</v>
      </c>
      <c r="K163" s="35"/>
    </row>
    <row r="164" spans="2:11" ht="16.5" customHeight="1" x14ac:dyDescent="0.15">
      <c r="B164" s="10"/>
      <c r="C164" s="8" t="s">
        <v>237</v>
      </c>
      <c r="D164" s="29">
        <v>400</v>
      </c>
      <c r="E164" s="10"/>
      <c r="F164" s="44">
        <f t="shared" si="37"/>
        <v>140</v>
      </c>
      <c r="G164" s="45"/>
      <c r="H164" s="17">
        <v>203.75</v>
      </c>
      <c r="I164" s="10">
        <f t="shared" si="38"/>
        <v>160</v>
      </c>
      <c r="J164" s="39">
        <f t="shared" si="36"/>
        <v>-103.75</v>
      </c>
      <c r="K164" s="35"/>
    </row>
    <row r="165" spans="2:11" ht="16.5" customHeight="1" x14ac:dyDescent="0.15">
      <c r="B165" s="10"/>
      <c r="C165" s="8" t="s">
        <v>245</v>
      </c>
      <c r="D165" s="29">
        <v>650</v>
      </c>
      <c r="E165" s="10"/>
      <c r="F165" s="44">
        <f t="shared" si="37"/>
        <v>227.49999999999997</v>
      </c>
      <c r="G165" s="45"/>
      <c r="H165" s="17">
        <v>265.23</v>
      </c>
      <c r="I165" s="10">
        <f t="shared" si="38"/>
        <v>260</v>
      </c>
      <c r="J165" s="39">
        <f>D165-F165-H165-I165</f>
        <v>-102.73000000000002</v>
      </c>
      <c r="K165" s="35"/>
    </row>
    <row r="166" spans="2:11" ht="24.75" customHeight="1" x14ac:dyDescent="0.15">
      <c r="B166" s="145" t="s">
        <v>266</v>
      </c>
      <c r="C166" s="145"/>
      <c r="D166" s="145"/>
      <c r="E166" s="10"/>
      <c r="F166" s="10"/>
      <c r="G166" s="10"/>
      <c r="H166" s="10"/>
      <c r="I166" s="10"/>
      <c r="J166" s="36"/>
      <c r="K166" s="35"/>
    </row>
    <row r="167" spans="2:11" ht="16.5" customHeight="1" x14ac:dyDescent="0.15">
      <c r="B167" s="10"/>
      <c r="C167" s="8" t="s">
        <v>241</v>
      </c>
      <c r="D167" s="29">
        <v>500</v>
      </c>
      <c r="E167" s="10"/>
      <c r="F167" s="44">
        <f>D167*35%</f>
        <v>175</v>
      </c>
      <c r="G167" s="45"/>
      <c r="H167" s="17">
        <v>238.9</v>
      </c>
      <c r="I167" s="10">
        <f>D167*40%</f>
        <v>200</v>
      </c>
      <c r="J167" s="46">
        <f>D167-I167-H167-F167</f>
        <v>-113.9</v>
      </c>
      <c r="K167" s="35"/>
    </row>
    <row r="168" spans="2:11" ht="16.5" customHeight="1" x14ac:dyDescent="0.15">
      <c r="B168" s="10"/>
      <c r="C168" s="8" t="s">
        <v>252</v>
      </c>
      <c r="D168" s="28">
        <v>1300</v>
      </c>
      <c r="E168" s="10"/>
      <c r="F168" s="44">
        <f t="shared" ref="F168:F179" si="39">D168*35%</f>
        <v>454.99999999999994</v>
      </c>
      <c r="G168" s="45"/>
      <c r="H168" s="48">
        <v>133.5</v>
      </c>
      <c r="I168" s="10">
        <f t="shared" ref="I168:I179" si="40">D168*40%</f>
        <v>520</v>
      </c>
      <c r="J168" s="46">
        <f t="shared" ref="J168:J179" si="41">D168-I168-H168-F168</f>
        <v>191.50000000000006</v>
      </c>
      <c r="K168" s="35"/>
    </row>
    <row r="169" spans="2:11" ht="16.5" customHeight="1" x14ac:dyDescent="0.15">
      <c r="B169" s="10"/>
      <c r="C169" s="8" t="s">
        <v>253</v>
      </c>
      <c r="D169" s="29">
        <v>800</v>
      </c>
      <c r="E169" s="10"/>
      <c r="F169" s="44">
        <f t="shared" si="39"/>
        <v>280</v>
      </c>
      <c r="G169" s="45"/>
      <c r="H169" s="17">
        <v>95.4</v>
      </c>
      <c r="I169" s="10">
        <f t="shared" si="40"/>
        <v>320</v>
      </c>
      <c r="J169" s="46">
        <f t="shared" si="41"/>
        <v>104.60000000000002</v>
      </c>
      <c r="K169" s="35"/>
    </row>
    <row r="170" spans="2:11" ht="16.5" customHeight="1" x14ac:dyDescent="0.15">
      <c r="B170" s="10"/>
      <c r="C170" s="8" t="s">
        <v>254</v>
      </c>
      <c r="D170" s="29">
        <v>150</v>
      </c>
      <c r="E170" s="10"/>
      <c r="F170" s="44">
        <f t="shared" si="39"/>
        <v>52.5</v>
      </c>
      <c r="G170" s="45"/>
      <c r="H170" s="17">
        <v>15</v>
      </c>
      <c r="I170" s="10">
        <f t="shared" si="40"/>
        <v>60</v>
      </c>
      <c r="J170" s="46">
        <f t="shared" si="41"/>
        <v>22.5</v>
      </c>
      <c r="K170" s="35"/>
    </row>
    <row r="171" spans="2:11" ht="16.5" customHeight="1" x14ac:dyDescent="0.15">
      <c r="B171" s="10"/>
      <c r="C171" s="8" t="s">
        <v>255</v>
      </c>
      <c r="D171" s="29">
        <v>200</v>
      </c>
      <c r="E171" s="10"/>
      <c r="F171" s="44">
        <f t="shared" si="39"/>
        <v>70</v>
      </c>
      <c r="G171" s="45"/>
      <c r="H171" s="17">
        <v>15</v>
      </c>
      <c r="I171" s="10">
        <f t="shared" si="40"/>
        <v>80</v>
      </c>
      <c r="J171" s="46">
        <f t="shared" si="41"/>
        <v>35</v>
      </c>
      <c r="K171" s="35"/>
    </row>
    <row r="172" spans="2:11" ht="16.5" customHeight="1" x14ac:dyDescent="0.15">
      <c r="B172" s="10"/>
      <c r="C172" s="8" t="s">
        <v>238</v>
      </c>
      <c r="D172" s="29">
        <v>600</v>
      </c>
      <c r="E172" s="10"/>
      <c r="F172" s="44">
        <f t="shared" si="39"/>
        <v>210</v>
      </c>
      <c r="G172" s="10"/>
      <c r="H172" s="10">
        <v>274.60000000000002</v>
      </c>
      <c r="I172" s="10">
        <f t="shared" si="40"/>
        <v>240</v>
      </c>
      <c r="J172" s="46">
        <f t="shared" si="41"/>
        <v>-124.60000000000002</v>
      </c>
      <c r="K172" s="35"/>
    </row>
    <row r="173" spans="2:11" ht="16.5" customHeight="1" x14ac:dyDescent="0.15">
      <c r="B173" s="10"/>
      <c r="C173" s="8" t="s">
        <v>249</v>
      </c>
      <c r="D173" s="29">
        <v>400</v>
      </c>
      <c r="E173" s="10"/>
      <c r="F173" s="44">
        <f t="shared" si="39"/>
        <v>140</v>
      </c>
      <c r="G173" s="10"/>
      <c r="H173" s="10">
        <v>73.900000000000006</v>
      </c>
      <c r="I173" s="10">
        <f t="shared" si="40"/>
        <v>160</v>
      </c>
      <c r="J173" s="46">
        <f t="shared" si="41"/>
        <v>26.099999999999994</v>
      </c>
      <c r="K173" s="35"/>
    </row>
    <row r="174" spans="2:11" ht="16.5" customHeight="1" x14ac:dyDescent="0.15">
      <c r="B174" s="10"/>
      <c r="C174" s="8" t="s">
        <v>247</v>
      </c>
      <c r="D174" s="28">
        <v>1200</v>
      </c>
      <c r="E174" s="10"/>
      <c r="F174" s="44">
        <f t="shared" si="39"/>
        <v>420</v>
      </c>
      <c r="G174" s="10"/>
      <c r="H174" s="10">
        <v>420</v>
      </c>
      <c r="I174" s="10">
        <f t="shared" si="40"/>
        <v>480</v>
      </c>
      <c r="J174" s="46">
        <f t="shared" si="41"/>
        <v>-120</v>
      </c>
      <c r="K174" s="35"/>
    </row>
    <row r="175" spans="2:11" ht="16.5" customHeight="1" x14ac:dyDescent="0.15">
      <c r="B175" s="10"/>
      <c r="C175" s="8" t="s">
        <v>256</v>
      </c>
      <c r="D175" s="29">
        <v>250</v>
      </c>
      <c r="E175" s="10"/>
      <c r="F175" s="44">
        <f t="shared" si="39"/>
        <v>87.5</v>
      </c>
      <c r="G175" s="10"/>
      <c r="H175" s="10">
        <v>70</v>
      </c>
      <c r="I175" s="10">
        <f t="shared" si="40"/>
        <v>100</v>
      </c>
      <c r="J175" s="46">
        <f t="shared" si="41"/>
        <v>-7.5</v>
      </c>
      <c r="K175" s="35"/>
    </row>
    <row r="176" spans="2:11" ht="16.5" customHeight="1" x14ac:dyDescent="0.15">
      <c r="B176" s="10"/>
      <c r="C176" s="8" t="s">
        <v>236</v>
      </c>
      <c r="D176" s="29">
        <v>400</v>
      </c>
      <c r="E176" s="10"/>
      <c r="F176" s="44">
        <f t="shared" si="39"/>
        <v>140</v>
      </c>
      <c r="G176" s="10"/>
      <c r="H176" s="10">
        <v>63.9</v>
      </c>
      <c r="I176" s="10">
        <f t="shared" si="40"/>
        <v>160</v>
      </c>
      <c r="J176" s="46">
        <f t="shared" si="41"/>
        <v>36.099999999999994</v>
      </c>
      <c r="K176" s="35"/>
    </row>
    <row r="177" spans="2:11" ht="16.5" customHeight="1" x14ac:dyDescent="0.15">
      <c r="B177" s="10"/>
      <c r="C177" s="8" t="s">
        <v>237</v>
      </c>
      <c r="D177" s="29">
        <v>400</v>
      </c>
      <c r="E177" s="10"/>
      <c r="F177" s="44">
        <f t="shared" si="39"/>
        <v>140</v>
      </c>
      <c r="G177" s="10"/>
      <c r="H177" s="10">
        <v>58.4</v>
      </c>
      <c r="I177" s="10">
        <f t="shared" si="40"/>
        <v>160</v>
      </c>
      <c r="J177" s="46">
        <f t="shared" si="41"/>
        <v>41.599999999999994</v>
      </c>
      <c r="K177" s="35"/>
    </row>
    <row r="178" spans="2:11" ht="16.5" customHeight="1" x14ac:dyDescent="0.15">
      <c r="B178" s="10"/>
      <c r="C178" s="8" t="s">
        <v>245</v>
      </c>
      <c r="D178" s="29">
        <v>600</v>
      </c>
      <c r="E178" s="10"/>
      <c r="F178" s="44">
        <f t="shared" si="39"/>
        <v>210</v>
      </c>
      <c r="G178" s="10"/>
      <c r="H178" s="10">
        <v>65.8</v>
      </c>
      <c r="I178" s="10">
        <f t="shared" si="40"/>
        <v>240</v>
      </c>
      <c r="J178" s="46">
        <f t="shared" si="41"/>
        <v>84.199999999999989</v>
      </c>
      <c r="K178" s="35"/>
    </row>
    <row r="179" spans="2:11" ht="16.5" customHeight="1" x14ac:dyDescent="0.15">
      <c r="B179" s="10"/>
      <c r="C179" s="8" t="s">
        <v>251</v>
      </c>
      <c r="D179" s="29">
        <v>350</v>
      </c>
      <c r="E179" s="10"/>
      <c r="F179" s="44">
        <f t="shared" si="39"/>
        <v>122.49999999999999</v>
      </c>
      <c r="G179" s="10"/>
      <c r="H179" s="10">
        <v>70</v>
      </c>
      <c r="I179" s="10">
        <f t="shared" si="40"/>
        <v>140</v>
      </c>
      <c r="J179" s="46">
        <f t="shared" si="41"/>
        <v>17.500000000000014</v>
      </c>
      <c r="K179" s="35"/>
    </row>
    <row r="180" spans="2:11" ht="24.75" customHeight="1" x14ac:dyDescent="0.15">
      <c r="B180" s="145" t="s">
        <v>74</v>
      </c>
      <c r="C180" s="145"/>
      <c r="D180" s="145"/>
      <c r="E180" s="10"/>
      <c r="F180" s="10"/>
      <c r="G180" s="10"/>
      <c r="H180" s="10"/>
      <c r="I180" s="10"/>
      <c r="J180" s="36"/>
      <c r="K180" s="35" t="s">
        <v>293</v>
      </c>
    </row>
    <row r="181" spans="2:11" ht="18.75" customHeight="1" x14ac:dyDescent="0.15">
      <c r="B181" s="10">
        <v>209</v>
      </c>
      <c r="C181" s="8" t="s">
        <v>71</v>
      </c>
      <c r="D181" s="29">
        <v>15</v>
      </c>
      <c r="E181" s="10"/>
      <c r="F181" s="10"/>
      <c r="G181" s="10"/>
      <c r="H181" s="10"/>
      <c r="I181" s="10"/>
      <c r="J181" s="36"/>
      <c r="K181" s="35"/>
    </row>
    <row r="182" spans="2:11" ht="18.75" customHeight="1" x14ac:dyDescent="0.15">
      <c r="B182" s="10">
        <v>210</v>
      </c>
      <c r="C182" s="8" t="s">
        <v>219</v>
      </c>
      <c r="D182" s="29">
        <v>500</v>
      </c>
      <c r="E182" s="10"/>
      <c r="F182" s="10"/>
      <c r="G182" s="10"/>
      <c r="H182" s="10"/>
      <c r="I182" s="10"/>
      <c r="J182" s="36"/>
      <c r="K182" s="35"/>
    </row>
    <row r="183" spans="2:11" ht="18.75" customHeight="1" x14ac:dyDescent="0.15">
      <c r="B183" s="10">
        <v>211</v>
      </c>
      <c r="C183" s="15" t="s">
        <v>193</v>
      </c>
      <c r="D183" s="29">
        <v>1200</v>
      </c>
      <c r="E183" s="10"/>
      <c r="F183" s="10"/>
      <c r="G183" s="10"/>
      <c r="H183" s="10"/>
      <c r="I183" s="10"/>
      <c r="J183" s="36"/>
      <c r="K183" s="35"/>
    </row>
    <row r="184" spans="2:11" ht="24.75" customHeight="1" x14ac:dyDescent="0.15">
      <c r="B184" s="161" t="s">
        <v>0</v>
      </c>
      <c r="C184" s="161"/>
      <c r="D184" s="161"/>
      <c r="E184" s="10"/>
      <c r="F184" s="10"/>
      <c r="G184" s="10"/>
      <c r="H184" s="10"/>
      <c r="I184" s="10"/>
      <c r="J184" s="36"/>
      <c r="K184" s="35"/>
    </row>
    <row r="185" spans="2:11" ht="17.25" customHeight="1" x14ac:dyDescent="0.15">
      <c r="B185" s="10">
        <v>212</v>
      </c>
      <c r="C185" s="8" t="s">
        <v>1</v>
      </c>
      <c r="D185" s="29">
        <v>145</v>
      </c>
      <c r="E185" s="10"/>
      <c r="F185" s="10"/>
      <c r="G185" s="10"/>
      <c r="H185" s="10"/>
      <c r="I185" s="10"/>
      <c r="J185" s="36"/>
      <c r="K185" s="35"/>
    </row>
    <row r="186" spans="2:11" ht="17.25" customHeight="1" x14ac:dyDescent="0.15">
      <c r="B186" s="10">
        <v>213</v>
      </c>
      <c r="C186" s="8" t="s">
        <v>112</v>
      </c>
      <c r="D186" s="28">
        <v>7.5</v>
      </c>
      <c r="E186" s="10"/>
      <c r="F186" s="10"/>
      <c r="G186" s="10"/>
      <c r="H186" s="10"/>
      <c r="I186" s="10"/>
      <c r="J186" s="36"/>
      <c r="K186" s="35"/>
    </row>
    <row r="187" spans="2:11" ht="17.25" customHeight="1" x14ac:dyDescent="0.15">
      <c r="B187" s="10">
        <v>214</v>
      </c>
      <c r="C187" s="8" t="s">
        <v>2</v>
      </c>
      <c r="D187" s="29">
        <v>5</v>
      </c>
      <c r="E187" s="10"/>
      <c r="F187" s="10"/>
      <c r="G187" s="10"/>
      <c r="H187" s="10"/>
      <c r="I187" s="10"/>
      <c r="J187" s="36"/>
      <c r="K187" s="35"/>
    </row>
    <row r="188" spans="2:11" ht="17.25" customHeight="1" x14ac:dyDescent="0.15">
      <c r="B188" s="10">
        <v>215</v>
      </c>
      <c r="C188" s="15" t="s">
        <v>75</v>
      </c>
      <c r="D188" s="29">
        <v>15</v>
      </c>
      <c r="E188" s="10"/>
      <c r="F188" s="10"/>
      <c r="G188" s="10"/>
      <c r="H188" s="10"/>
      <c r="I188" s="10"/>
      <c r="J188" s="36"/>
      <c r="K188" s="35"/>
    </row>
    <row r="189" spans="2:11" ht="24.75" customHeight="1" x14ac:dyDescent="0.15">
      <c r="B189" s="145" t="s">
        <v>3</v>
      </c>
      <c r="C189" s="145"/>
      <c r="D189" s="145"/>
      <c r="E189" s="10"/>
      <c r="F189" s="10"/>
      <c r="G189" s="10"/>
      <c r="H189" s="10"/>
      <c r="I189" s="10"/>
      <c r="J189" s="36"/>
      <c r="K189" s="35" t="s">
        <v>292</v>
      </c>
    </row>
    <row r="190" spans="2:11" ht="15" customHeight="1" x14ac:dyDescent="0.15">
      <c r="B190" s="19">
        <v>257</v>
      </c>
      <c r="C190" s="8" t="s">
        <v>105</v>
      </c>
      <c r="D190" s="28">
        <v>1000</v>
      </c>
      <c r="E190" s="10"/>
      <c r="F190" s="10">
        <f>D190*35%</f>
        <v>350</v>
      </c>
      <c r="G190" s="10"/>
      <c r="H190" s="10">
        <v>152</v>
      </c>
      <c r="I190" s="10">
        <f>D190*40%</f>
        <v>400</v>
      </c>
      <c r="J190" s="39">
        <f>D190-F190-H190-I190</f>
        <v>98</v>
      </c>
      <c r="K190" s="35"/>
    </row>
    <row r="191" spans="2:11" ht="15" customHeight="1" x14ac:dyDescent="0.15">
      <c r="B191" s="19">
        <v>258</v>
      </c>
      <c r="C191" s="8" t="s">
        <v>106</v>
      </c>
      <c r="D191" s="28">
        <v>1000</v>
      </c>
      <c r="E191" s="10"/>
      <c r="F191" s="10">
        <f t="shared" ref="F191:F198" si="42">D191*35%</f>
        <v>350</v>
      </c>
      <c r="G191" s="10"/>
      <c r="H191" s="10">
        <v>174</v>
      </c>
      <c r="I191" s="10">
        <f t="shared" ref="I191:I198" si="43">D191*40%</f>
        <v>400</v>
      </c>
      <c r="J191" s="39">
        <f t="shared" ref="J191:J198" si="44">D191-F191-H191-I191</f>
        <v>76</v>
      </c>
      <c r="K191" s="35"/>
    </row>
    <row r="192" spans="2:11" ht="15" customHeight="1" x14ac:dyDescent="0.15">
      <c r="B192" s="19">
        <v>259</v>
      </c>
      <c r="C192" s="8" t="s">
        <v>107</v>
      </c>
      <c r="D192" s="28">
        <v>2100</v>
      </c>
      <c r="E192" s="10"/>
      <c r="F192" s="10">
        <f t="shared" si="42"/>
        <v>735</v>
      </c>
      <c r="G192" s="10"/>
      <c r="H192" s="10">
        <v>250</v>
      </c>
      <c r="I192" s="10">
        <f t="shared" si="43"/>
        <v>840</v>
      </c>
      <c r="J192" s="39">
        <f t="shared" si="44"/>
        <v>275</v>
      </c>
      <c r="K192" s="35"/>
    </row>
    <row r="193" spans="2:11" ht="15" customHeight="1" x14ac:dyDescent="0.15">
      <c r="B193" s="19">
        <v>260</v>
      </c>
      <c r="C193" s="8" t="s">
        <v>108</v>
      </c>
      <c r="D193" s="28">
        <v>1000</v>
      </c>
      <c r="E193" s="10"/>
      <c r="F193" s="10">
        <f t="shared" si="42"/>
        <v>350</v>
      </c>
      <c r="G193" s="10"/>
      <c r="H193" s="10">
        <v>152</v>
      </c>
      <c r="I193" s="10">
        <f t="shared" si="43"/>
        <v>400</v>
      </c>
      <c r="J193" s="39">
        <f t="shared" si="44"/>
        <v>98</v>
      </c>
      <c r="K193" s="35"/>
    </row>
    <row r="194" spans="2:11" ht="15" customHeight="1" x14ac:dyDescent="0.15">
      <c r="B194" s="19">
        <v>261</v>
      </c>
      <c r="C194" s="8" t="s">
        <v>104</v>
      </c>
      <c r="D194" s="28">
        <v>1000</v>
      </c>
      <c r="E194" s="10"/>
      <c r="F194" s="10">
        <f t="shared" si="42"/>
        <v>350</v>
      </c>
      <c r="G194" s="10"/>
      <c r="H194" s="10">
        <v>174</v>
      </c>
      <c r="I194" s="10">
        <f t="shared" si="43"/>
        <v>400</v>
      </c>
      <c r="J194" s="39">
        <f t="shared" si="44"/>
        <v>76</v>
      </c>
      <c r="K194" s="35"/>
    </row>
    <row r="195" spans="2:11" ht="15" customHeight="1" x14ac:dyDescent="0.15">
      <c r="B195" s="19">
        <v>262</v>
      </c>
      <c r="C195" s="8" t="s">
        <v>117</v>
      </c>
      <c r="D195" s="28">
        <v>1000</v>
      </c>
      <c r="E195" s="10"/>
      <c r="F195" s="10">
        <f t="shared" si="42"/>
        <v>350</v>
      </c>
      <c r="G195" s="10"/>
      <c r="H195" s="10"/>
      <c r="I195" s="10">
        <f t="shared" si="43"/>
        <v>400</v>
      </c>
      <c r="J195" s="39">
        <f t="shared" si="44"/>
        <v>250</v>
      </c>
      <c r="K195" s="35"/>
    </row>
    <row r="196" spans="2:11" ht="15" customHeight="1" x14ac:dyDescent="0.15">
      <c r="B196" s="19">
        <v>263</v>
      </c>
      <c r="C196" s="8" t="s">
        <v>220</v>
      </c>
      <c r="D196" s="28">
        <v>1000</v>
      </c>
      <c r="E196" s="10"/>
      <c r="F196" s="10">
        <f t="shared" si="42"/>
        <v>350</v>
      </c>
      <c r="G196" s="10"/>
      <c r="H196" s="10">
        <v>152</v>
      </c>
      <c r="I196" s="10">
        <f t="shared" si="43"/>
        <v>400</v>
      </c>
      <c r="J196" s="39">
        <f t="shared" si="44"/>
        <v>98</v>
      </c>
      <c r="K196" s="35"/>
    </row>
    <row r="197" spans="2:11" ht="15" customHeight="1" x14ac:dyDescent="0.15">
      <c r="B197" s="19">
        <v>264</v>
      </c>
      <c r="C197" s="8" t="s">
        <v>221</v>
      </c>
      <c r="D197" s="29">
        <v>600</v>
      </c>
      <c r="E197" s="10"/>
      <c r="F197" s="10">
        <f t="shared" si="42"/>
        <v>210</v>
      </c>
      <c r="G197" s="10"/>
      <c r="H197" s="10">
        <v>180</v>
      </c>
      <c r="I197" s="10">
        <f t="shared" si="43"/>
        <v>240</v>
      </c>
      <c r="J197" s="39">
        <f t="shared" si="44"/>
        <v>-30</v>
      </c>
      <c r="K197" s="35"/>
    </row>
    <row r="198" spans="2:11" ht="15" customHeight="1" x14ac:dyDescent="0.15">
      <c r="B198" s="19">
        <v>265</v>
      </c>
      <c r="C198" s="8" t="s">
        <v>118</v>
      </c>
      <c r="D198" s="28">
        <v>1000</v>
      </c>
      <c r="E198" s="10"/>
      <c r="F198" s="10">
        <f t="shared" si="42"/>
        <v>350</v>
      </c>
      <c r="G198" s="10"/>
      <c r="H198" s="10">
        <v>174</v>
      </c>
      <c r="I198" s="10">
        <f t="shared" si="43"/>
        <v>400</v>
      </c>
      <c r="J198" s="39">
        <f t="shared" si="44"/>
        <v>76</v>
      </c>
      <c r="K198" s="35"/>
    </row>
    <row r="199" spans="2:11" ht="15" customHeight="1" x14ac:dyDescent="0.15">
      <c r="B199" s="19"/>
      <c r="C199" s="24" t="s">
        <v>264</v>
      </c>
      <c r="D199" s="28">
        <v>300</v>
      </c>
      <c r="E199" s="10"/>
      <c r="F199" s="10"/>
      <c r="G199" s="10"/>
      <c r="H199" s="10"/>
      <c r="I199" s="10"/>
      <c r="J199" s="36"/>
      <c r="K199" s="35"/>
    </row>
    <row r="200" spans="2:11" ht="24.75" customHeight="1" x14ac:dyDescent="0.15">
      <c r="B200" s="155" t="s">
        <v>119</v>
      </c>
      <c r="C200" s="156"/>
      <c r="D200" s="157"/>
      <c r="E200" s="10"/>
      <c r="F200" s="10"/>
      <c r="G200" s="10"/>
      <c r="H200" s="10"/>
      <c r="I200" s="10"/>
      <c r="J200" s="36"/>
      <c r="K200" s="35"/>
    </row>
    <row r="201" spans="2:11" ht="18.75" customHeight="1" x14ac:dyDescent="0.15">
      <c r="B201" s="19">
        <v>266</v>
      </c>
      <c r="C201" s="8" t="s">
        <v>120</v>
      </c>
      <c r="D201" s="29">
        <v>600</v>
      </c>
      <c r="E201" s="10"/>
      <c r="F201" s="10">
        <f>D201*35%</f>
        <v>210</v>
      </c>
      <c r="G201" s="10"/>
      <c r="H201" s="10">
        <v>250</v>
      </c>
      <c r="I201" s="10">
        <f>D201*40%</f>
        <v>240</v>
      </c>
      <c r="J201" s="46">
        <f>D201-F201-H201-I201</f>
        <v>-100</v>
      </c>
      <c r="K201" s="35"/>
    </row>
    <row r="202" spans="2:11" ht="18.75" customHeight="1" x14ac:dyDescent="0.15">
      <c r="B202" s="19">
        <v>267</v>
      </c>
      <c r="C202" s="8" t="s">
        <v>121</v>
      </c>
      <c r="D202" s="28">
        <v>1600</v>
      </c>
      <c r="E202" s="10"/>
      <c r="F202" s="10">
        <f t="shared" ref="F202:F206" si="45">D202*35%</f>
        <v>560</v>
      </c>
      <c r="G202" s="10"/>
      <c r="H202" s="10">
        <v>400</v>
      </c>
      <c r="I202" s="10">
        <f t="shared" ref="I202:I205" si="46">D202*40%</f>
        <v>640</v>
      </c>
      <c r="J202" s="46">
        <f t="shared" ref="J202:J205" si="47">D202-F202-H202-I202</f>
        <v>0</v>
      </c>
      <c r="K202" s="35"/>
    </row>
    <row r="203" spans="2:11" ht="18.75" customHeight="1" x14ac:dyDescent="0.15">
      <c r="B203" s="19">
        <v>268</v>
      </c>
      <c r="C203" s="8" t="s">
        <v>122</v>
      </c>
      <c r="D203" s="28">
        <v>1800</v>
      </c>
      <c r="E203" s="10"/>
      <c r="F203" s="10">
        <f t="shared" si="45"/>
        <v>630</v>
      </c>
      <c r="G203" s="10"/>
      <c r="H203" s="10">
        <v>450</v>
      </c>
      <c r="I203" s="10">
        <f t="shared" si="46"/>
        <v>720</v>
      </c>
      <c r="J203" s="46">
        <f t="shared" si="47"/>
        <v>0</v>
      </c>
      <c r="K203" s="35"/>
    </row>
    <row r="204" spans="2:11" ht="18.75" customHeight="1" x14ac:dyDescent="0.15">
      <c r="B204" s="19">
        <v>269</v>
      </c>
      <c r="C204" s="8" t="s">
        <v>123</v>
      </c>
      <c r="D204" s="28">
        <v>1200</v>
      </c>
      <c r="E204" s="10"/>
      <c r="F204" s="10">
        <f t="shared" si="45"/>
        <v>420</v>
      </c>
      <c r="G204" s="10"/>
      <c r="H204" s="10">
        <v>350</v>
      </c>
      <c r="I204" s="10">
        <f t="shared" si="46"/>
        <v>480</v>
      </c>
      <c r="J204" s="46">
        <f t="shared" si="47"/>
        <v>-50</v>
      </c>
      <c r="K204" s="35"/>
    </row>
    <row r="205" spans="2:11" ht="18.75" customHeight="1" x14ac:dyDescent="0.15">
      <c r="B205" s="19">
        <v>270</v>
      </c>
      <c r="C205" s="8" t="s">
        <v>124</v>
      </c>
      <c r="D205" s="29">
        <v>800</v>
      </c>
      <c r="E205" s="10"/>
      <c r="F205" s="10">
        <f t="shared" si="45"/>
        <v>280</v>
      </c>
      <c r="G205" s="10"/>
      <c r="H205" s="10">
        <v>250</v>
      </c>
      <c r="I205" s="10">
        <f t="shared" si="46"/>
        <v>320</v>
      </c>
      <c r="J205" s="46">
        <f t="shared" si="47"/>
        <v>-50</v>
      </c>
      <c r="K205" s="35"/>
    </row>
    <row r="206" spans="2:11" ht="18.75" customHeight="1" x14ac:dyDescent="0.15">
      <c r="B206" s="19">
        <v>271</v>
      </c>
      <c r="C206" s="8" t="s">
        <v>125</v>
      </c>
      <c r="D206" s="29">
        <v>150</v>
      </c>
      <c r="E206" s="10"/>
      <c r="F206" s="10">
        <f t="shared" si="45"/>
        <v>52.5</v>
      </c>
      <c r="G206" s="10"/>
      <c r="H206" s="10"/>
      <c r="I206" s="10"/>
      <c r="J206" s="36"/>
      <c r="K206" s="35"/>
    </row>
    <row r="207" spans="2:11" ht="24.75" customHeight="1" x14ac:dyDescent="0.15">
      <c r="B207" s="158" t="s">
        <v>223</v>
      </c>
      <c r="C207" s="159"/>
      <c r="D207" s="160"/>
      <c r="E207" s="10"/>
      <c r="F207" s="10"/>
      <c r="G207" s="10"/>
      <c r="H207" s="10"/>
      <c r="I207" s="10"/>
      <c r="J207" s="36"/>
      <c r="K207" s="35"/>
    </row>
    <row r="208" spans="2:11" ht="24.75" customHeight="1" x14ac:dyDescent="0.15">
      <c r="B208" s="10">
        <v>272</v>
      </c>
      <c r="C208" s="15" t="s">
        <v>228</v>
      </c>
      <c r="D208" s="31">
        <v>1300</v>
      </c>
      <c r="E208" s="10"/>
      <c r="F208" s="10">
        <f>D208*35%</f>
        <v>454.99999999999994</v>
      </c>
      <c r="G208" s="10"/>
      <c r="H208" s="10">
        <v>40</v>
      </c>
      <c r="I208" s="10">
        <f>D208*40%</f>
        <v>520</v>
      </c>
      <c r="J208" s="23">
        <f>D208-F208-H208-I208</f>
        <v>285</v>
      </c>
      <c r="K208" s="35"/>
    </row>
    <row r="209" spans="2:11" ht="24.75" customHeight="1" x14ac:dyDescent="0.15">
      <c r="B209" s="10">
        <v>273</v>
      </c>
      <c r="C209" s="15" t="s">
        <v>224</v>
      </c>
      <c r="D209" s="31">
        <v>450</v>
      </c>
      <c r="E209" s="10"/>
      <c r="F209" s="10">
        <f t="shared" ref="F209:F212" si="48">D209*35%</f>
        <v>157.5</v>
      </c>
      <c r="G209" s="10"/>
      <c r="H209" s="10">
        <v>40</v>
      </c>
      <c r="I209" s="10">
        <f t="shared" ref="I209:I212" si="49">D209*40%</f>
        <v>180</v>
      </c>
      <c r="J209" s="23">
        <f t="shared" ref="J209:J212" si="50">D209-F209-H209-I209</f>
        <v>72.5</v>
      </c>
      <c r="K209" s="35"/>
    </row>
    <row r="210" spans="2:11" ht="24.75" customHeight="1" x14ac:dyDescent="0.15">
      <c r="B210" s="10">
        <v>274</v>
      </c>
      <c r="C210" s="15" t="s">
        <v>227</v>
      </c>
      <c r="D210" s="31">
        <v>500</v>
      </c>
      <c r="E210" s="10"/>
      <c r="F210" s="10">
        <f t="shared" si="48"/>
        <v>175</v>
      </c>
      <c r="G210" s="10"/>
      <c r="H210" s="10">
        <v>40</v>
      </c>
      <c r="I210" s="10">
        <f t="shared" si="49"/>
        <v>200</v>
      </c>
      <c r="J210" s="23">
        <f t="shared" si="50"/>
        <v>85</v>
      </c>
      <c r="K210" s="35"/>
    </row>
    <row r="211" spans="2:11" ht="24.75" customHeight="1" x14ac:dyDescent="0.15">
      <c r="B211" s="10">
        <v>275</v>
      </c>
      <c r="C211" s="15" t="s">
        <v>225</v>
      </c>
      <c r="D211" s="31">
        <v>2100</v>
      </c>
      <c r="E211" s="10"/>
      <c r="F211" s="10">
        <f t="shared" si="48"/>
        <v>735</v>
      </c>
      <c r="G211" s="10"/>
      <c r="H211" s="10">
        <v>100</v>
      </c>
      <c r="I211" s="10">
        <f t="shared" si="49"/>
        <v>840</v>
      </c>
      <c r="J211" s="23">
        <f t="shared" si="50"/>
        <v>425</v>
      </c>
      <c r="K211" s="35"/>
    </row>
    <row r="212" spans="2:11" ht="24.75" customHeight="1" x14ac:dyDescent="0.15">
      <c r="B212" s="10">
        <v>276</v>
      </c>
      <c r="C212" s="15" t="s">
        <v>226</v>
      </c>
      <c r="D212" s="32">
        <v>3000</v>
      </c>
      <c r="E212" s="10"/>
      <c r="F212" s="10">
        <f t="shared" si="48"/>
        <v>1050</v>
      </c>
      <c r="G212" s="10"/>
      <c r="H212" s="10">
        <v>120</v>
      </c>
      <c r="I212" s="10">
        <f t="shared" si="49"/>
        <v>1200</v>
      </c>
      <c r="J212" s="23">
        <f t="shared" si="50"/>
        <v>630</v>
      </c>
      <c r="K212" s="35"/>
    </row>
    <row r="213" spans="2:11" ht="24.75" customHeight="1" x14ac:dyDescent="0.15">
      <c r="B213" s="10">
        <v>277</v>
      </c>
      <c r="C213" s="15" t="s">
        <v>222</v>
      </c>
      <c r="D213" s="31">
        <v>550</v>
      </c>
      <c r="E213" s="10"/>
      <c r="F213" s="10"/>
      <c r="G213" s="10"/>
      <c r="H213" s="10"/>
      <c r="I213" s="10"/>
      <c r="J213" s="36"/>
      <c r="K213" s="35" t="s">
        <v>283</v>
      </c>
    </row>
    <row r="214" spans="2:11" ht="24.75" customHeight="1" x14ac:dyDescent="0.15">
      <c r="B214" s="158" t="s">
        <v>279</v>
      </c>
      <c r="C214" s="159"/>
      <c r="D214" s="160"/>
      <c r="E214" s="10"/>
      <c r="F214" s="10"/>
      <c r="G214" s="10"/>
      <c r="H214" s="10"/>
      <c r="I214" s="10"/>
      <c r="J214" s="36"/>
      <c r="K214" s="35"/>
    </row>
    <row r="215" spans="2:11" ht="24.75" customHeight="1" x14ac:dyDescent="0.15">
      <c r="B215" s="10"/>
      <c r="C215" s="15" t="s">
        <v>280</v>
      </c>
      <c r="D215" s="32">
        <v>6500</v>
      </c>
      <c r="E215" s="10">
        <v>2800</v>
      </c>
      <c r="F215" s="10">
        <f>D215*35%</f>
        <v>2275</v>
      </c>
      <c r="G215" s="10"/>
      <c r="H215" s="10">
        <v>25</v>
      </c>
      <c r="I215" s="10">
        <f>D215*45%</f>
        <v>2925</v>
      </c>
      <c r="J215" s="10">
        <f>D215-E215-F215-H215-I215</f>
        <v>-1525</v>
      </c>
      <c r="K215" s="35"/>
    </row>
    <row r="216" spans="2:11" ht="24.75" customHeight="1" x14ac:dyDescent="0.15">
      <c r="B216" s="10"/>
      <c r="C216" s="15" t="s">
        <v>281</v>
      </c>
      <c r="D216" s="32">
        <v>500</v>
      </c>
      <c r="E216" s="10"/>
      <c r="F216" s="10"/>
      <c r="G216" s="10"/>
      <c r="H216" s="10"/>
      <c r="I216" s="10"/>
      <c r="J216" s="10"/>
      <c r="K216" s="35" t="s">
        <v>284</v>
      </c>
    </row>
    <row r="217" spans="2:11" ht="24.75" customHeight="1" x14ac:dyDescent="0.15">
      <c r="B217" s="10"/>
      <c r="C217" s="15" t="s">
        <v>282</v>
      </c>
      <c r="D217" s="32">
        <v>700</v>
      </c>
      <c r="E217" s="10"/>
      <c r="F217" s="10"/>
      <c r="G217" s="10"/>
      <c r="H217" s="10"/>
      <c r="I217" s="10"/>
      <c r="J217" s="10"/>
      <c r="K217" s="35"/>
    </row>
    <row r="218" spans="2:11" ht="30" customHeight="1" x14ac:dyDescent="0.15"/>
    <row r="219" spans="2:11" ht="30" customHeight="1" x14ac:dyDescent="0.15"/>
    <row r="220" spans="2:11" ht="30" customHeight="1" x14ac:dyDescent="0.15"/>
  </sheetData>
  <mergeCells count="27">
    <mergeCell ref="B200:D200"/>
    <mergeCell ref="B207:D207"/>
    <mergeCell ref="B214:D214"/>
    <mergeCell ref="B180:D180"/>
    <mergeCell ref="B184:D184"/>
    <mergeCell ref="B189:D189"/>
    <mergeCell ref="B135:D135"/>
    <mergeCell ref="B148:D148"/>
    <mergeCell ref="B159:D159"/>
    <mergeCell ref="B166:D166"/>
    <mergeCell ref="B109:D109"/>
    <mergeCell ref="B116:D116"/>
    <mergeCell ref="B81:D81"/>
    <mergeCell ref="B90:D90"/>
    <mergeCell ref="B94:D94"/>
    <mergeCell ref="B107:D107"/>
    <mergeCell ref="B42:D42"/>
    <mergeCell ref="B49:D49"/>
    <mergeCell ref="B56:D56"/>
    <mergeCell ref="B60:D60"/>
    <mergeCell ref="B71:D71"/>
    <mergeCell ref="B75:D75"/>
    <mergeCell ref="B8:D8"/>
    <mergeCell ref="B18:D18"/>
    <mergeCell ref="B30:D30"/>
    <mergeCell ref="B33:D33"/>
    <mergeCell ref="B7:D7"/>
  </mergeCells>
  <pageMargins left="0.70866141732283472" right="0.70866141732283472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 Microsoft Office</cp:lastModifiedBy>
  <cp:lastPrinted>2019-08-08T10:35:56Z</cp:lastPrinted>
  <dcterms:created xsi:type="dcterms:W3CDTF">2019-02-23T07:56:12Z</dcterms:created>
  <dcterms:modified xsi:type="dcterms:W3CDTF">2019-09-24T08:24:25Z</dcterms:modified>
</cp:coreProperties>
</file>